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osmaro.rodriguez\Desktop\Reportes-2017\2018\Oficiales de FEBRERO\"/>
    </mc:Choice>
  </mc:AlternateContent>
  <bookViews>
    <workbookView xWindow="0" yWindow="0" windowWidth="20490" windowHeight="7350"/>
  </bookViews>
  <sheets>
    <sheet name="Balance General" sheetId="3" r:id="rId1"/>
    <sheet name="Estado de Resultado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9" i="3"/>
  <c r="H33" i="4" l="1"/>
  <c r="H40" i="4"/>
  <c r="F28" i="4" l="1"/>
  <c r="H26" i="4" s="1"/>
  <c r="H20" i="4"/>
  <c r="H9" i="4"/>
  <c r="H6" i="4" s="1"/>
  <c r="L28" i="3"/>
  <c r="L20" i="3"/>
  <c r="L9" i="3"/>
  <c r="H23" i="4" l="1"/>
  <c r="L38" i="3"/>
  <c r="F38" i="3"/>
</calcChain>
</file>

<file path=xl/sharedStrings.xml><?xml version="1.0" encoding="utf-8"?>
<sst xmlns="http://schemas.openxmlformats.org/spreadsheetml/2006/main" count="76" uniqueCount="68">
  <si>
    <t xml:space="preserve">OPTIMA SERVICIOS FINANCIEROS, SOCIEDAD ANONIMA DE CAPITAL VARIABLE </t>
  </si>
  <si>
    <t>(Cifras Expresadas en Dólares de Los Estados Unidos de America)</t>
  </si>
  <si>
    <t>ACTIVO</t>
  </si>
  <si>
    <t>PASIVO</t>
  </si>
  <si>
    <t>ACTIVO CORRIENTE</t>
  </si>
  <si>
    <t>PASIVO CORRIENTE</t>
  </si>
  <si>
    <t xml:space="preserve">Efectivo y Equivalentes </t>
  </si>
  <si>
    <t xml:space="preserve">Cartera de Creditos </t>
  </si>
  <si>
    <t xml:space="preserve">Cuentas Y Documentos Por Pagar </t>
  </si>
  <si>
    <t>(-) Provision Para Incobrabilidades</t>
  </si>
  <si>
    <t>Acreedores Varios</t>
  </si>
  <si>
    <t>Cuentas Y Documentos Por Cobrar</t>
  </si>
  <si>
    <t xml:space="preserve">Retencion Por Pagar </t>
  </si>
  <si>
    <t>Impuesto s/la Renta por Pagar Retenido</t>
  </si>
  <si>
    <t>Pagos Anticipados</t>
  </si>
  <si>
    <t>Impuesto s/ La Renta</t>
  </si>
  <si>
    <t>Credito Fiscal - IVA</t>
  </si>
  <si>
    <t>NO CORRIENTE</t>
  </si>
  <si>
    <t xml:space="preserve">Propiedad Planta y Equipo </t>
  </si>
  <si>
    <t xml:space="preserve">Prestamo Por Pagar A Largo Plazo </t>
  </si>
  <si>
    <t>Depreciacion Acumulada - Propiedad Planta y Equipo</t>
  </si>
  <si>
    <t xml:space="preserve">Pasivo por Impuesto Sobre la Renta Diferido </t>
  </si>
  <si>
    <t>Inversiones Permanentes</t>
  </si>
  <si>
    <t xml:space="preserve">Intangibles </t>
  </si>
  <si>
    <t xml:space="preserve">Activo Por Impuesto Diferido </t>
  </si>
  <si>
    <t xml:space="preserve">PATRIMONIO </t>
  </si>
  <si>
    <t>Capital Social</t>
  </si>
  <si>
    <t>Reserva Legal Acumulada</t>
  </si>
  <si>
    <t>Utilidad de Ejercicios Anteriores</t>
  </si>
  <si>
    <t xml:space="preserve">Utilidad del Presente Ejercicio </t>
  </si>
  <si>
    <t xml:space="preserve">TOTAL DE ACTIVO </t>
  </si>
  <si>
    <t xml:space="preserve">TOTAL PASIVO + PATRIMONIO </t>
  </si>
  <si>
    <t>____________________________</t>
  </si>
  <si>
    <t>INGRESOS TOTALES</t>
  </si>
  <si>
    <t xml:space="preserve">INGRESOS DE OPERACIÓN </t>
  </si>
  <si>
    <t>Intereses Corrientes</t>
  </si>
  <si>
    <t xml:space="preserve">Honorarios </t>
  </si>
  <si>
    <t>Ingresos - seguros</t>
  </si>
  <si>
    <t>MENOS:</t>
  </si>
  <si>
    <t>Costos de Intermediacion Financiera</t>
  </si>
  <si>
    <t>Resultado Bruto</t>
  </si>
  <si>
    <t>Menos</t>
  </si>
  <si>
    <t xml:space="preserve">Gastos de Operación </t>
  </si>
  <si>
    <t>Total gastos</t>
  </si>
  <si>
    <t>Resultado de Operaciones Ordinarias</t>
  </si>
  <si>
    <t>Gastos No Operativos</t>
  </si>
  <si>
    <t>Provisión para incobrabilidad de préstamos</t>
  </si>
  <si>
    <t>Perdida y/o utilidad antes de Impuestos</t>
  </si>
  <si>
    <t>Comisiones</t>
  </si>
  <si>
    <t>Intereses moratorios</t>
  </si>
  <si>
    <t>Otros</t>
  </si>
  <si>
    <t>Ingresos financieros</t>
  </si>
  <si>
    <t>Gastos de personal</t>
  </si>
  <si>
    <t>Gastos de administración y ventas</t>
  </si>
  <si>
    <t>Gastos de depreciación y amortización</t>
  </si>
  <si>
    <t>Bienes muebles disponibles para la venta</t>
  </si>
  <si>
    <t>Activos en desarrollo</t>
  </si>
  <si>
    <t>IVA Débito Fiscal</t>
  </si>
  <si>
    <t xml:space="preserve">Lic. Gustavo Enrique Siman </t>
  </si>
  <si>
    <t>Licda. Carolina Castro de Joya</t>
  </si>
  <si>
    <t>Director Presidente</t>
  </si>
  <si>
    <t>Contador General</t>
  </si>
  <si>
    <t>Deuda Subordinada</t>
  </si>
  <si>
    <t>ESTADO DE RESULTADO  DEL 01 DE ENERO AL 28 DE FEBRERO  DE 2018</t>
  </si>
  <si>
    <t>BALANCE GENERAL  AL 28 DE ENERO  DE 2018</t>
  </si>
  <si>
    <t>Prestamo A Corto Plazo</t>
  </si>
  <si>
    <t>Ganancia No Realizada</t>
  </si>
  <si>
    <t>Superávit por adopcion de NIIF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</si>
</sst>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164" formatCode="&quot;$&quot;#,##0.00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_);\(&quot;$&quot;#,##0.00\)"/>
    <numFmt numFmtId="168" formatCode="&quot;$&quot;#,##0.00_);[Red]\(&quot;$&quot;#,##0.00\)"/>
    <numFmt numFmtId="169" formatCode="_(&quot;$&quot;* #,##0.0000_);_(&quot;$&quot;* \(#,##0.0000\);_(&quot;$&quot;* &quot;-&quot;??_);_(@_)"/>
    <numFmt numFmtId="170" formatCode="0.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2" fontId="3" fillId="0" borderId="0" xfId="0" applyNumberFormat="1" applyFont="1" applyAlignment="1"/>
    <xf numFmtId="2" fontId="3" fillId="2" borderId="0" xfId="0" applyNumberFormat="1" applyFont="1" applyFill="1" applyAlignment="1"/>
    <xf numFmtId="2" fontId="3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2" fontId="4" fillId="2" borderId="0" xfId="0" applyNumberFormat="1" applyFont="1" applyFill="1" applyAlignment="1">
      <alignment horizontal="centerContinuous"/>
    </xf>
    <xf numFmtId="0" fontId="4" fillId="2" borderId="0" xfId="0" applyFont="1" applyFill="1"/>
    <xf numFmtId="4" fontId="4" fillId="2" borderId="0" xfId="0" applyNumberFormat="1" applyFont="1" applyFill="1" applyAlignment="1">
      <alignment horizontal="centerContinuous"/>
    </xf>
    <xf numFmtId="0" fontId="5" fillId="0" borderId="0" xfId="0" applyFont="1"/>
    <xf numFmtId="2" fontId="4" fillId="0" borderId="0" xfId="0" applyNumberFormat="1" applyFont="1"/>
    <xf numFmtId="2" fontId="4" fillId="2" borderId="0" xfId="0" applyNumberFormat="1" applyFont="1" applyFill="1"/>
    <xf numFmtId="0" fontId="2" fillId="2" borderId="0" xfId="0" applyFont="1" applyFill="1"/>
    <xf numFmtId="2" fontId="4" fillId="2" borderId="0" xfId="0" applyNumberFormat="1" applyFont="1" applyFill="1" applyBorder="1"/>
    <xf numFmtId="164" fontId="4" fillId="2" borderId="0" xfId="0" applyNumberFormat="1" applyFont="1" applyFill="1" applyBorder="1"/>
    <xf numFmtId="2" fontId="6" fillId="0" borderId="0" xfId="0" applyNumberFormat="1" applyFont="1" applyAlignment="1">
      <alignment horizontal="left"/>
    </xf>
    <xf numFmtId="164" fontId="4" fillId="2" borderId="0" xfId="0" applyNumberFormat="1" applyFont="1" applyFill="1"/>
    <xf numFmtId="165" fontId="4" fillId="2" borderId="0" xfId="2" applyFont="1" applyFill="1"/>
    <xf numFmtId="2" fontId="6" fillId="2" borderId="0" xfId="0" applyNumberFormat="1" applyFont="1" applyFill="1" applyAlignment="1">
      <alignment horizontal="left"/>
    </xf>
    <xf numFmtId="4" fontId="4" fillId="2" borderId="0" xfId="0" applyNumberFormat="1" applyFont="1" applyFill="1"/>
    <xf numFmtId="164" fontId="2" fillId="0" borderId="0" xfId="0" applyNumberFormat="1" applyFont="1"/>
    <xf numFmtId="165" fontId="2" fillId="0" borderId="0" xfId="2" applyFont="1"/>
    <xf numFmtId="165" fontId="2" fillId="0" borderId="0" xfId="0" applyNumberFormat="1" applyFont="1"/>
    <xf numFmtId="165" fontId="4" fillId="2" borderId="0" xfId="2" applyFont="1" applyFill="1" applyBorder="1"/>
    <xf numFmtId="0" fontId="3" fillId="2" borderId="0" xfId="0" applyFont="1" applyFill="1" applyAlignment="1">
      <alignment horizontal="centerContinuous"/>
    </xf>
    <xf numFmtId="2" fontId="4" fillId="0" borderId="0" xfId="0" applyNumberFormat="1" applyFont="1" applyAlignment="1">
      <alignment horizontal="left"/>
    </xf>
    <xf numFmtId="165" fontId="2" fillId="2" borderId="0" xfId="2" applyFont="1" applyFill="1"/>
    <xf numFmtId="166" fontId="1" fillId="2" borderId="0" xfId="1" applyFont="1" applyFill="1" applyBorder="1" applyAlignment="1">
      <alignment horizontal="left" wrapText="1"/>
    </xf>
    <xf numFmtId="166" fontId="2" fillId="2" borderId="0" xfId="1" applyFont="1" applyFill="1"/>
    <xf numFmtId="166" fontId="2" fillId="0" borderId="0" xfId="1" applyFont="1"/>
    <xf numFmtId="166" fontId="4" fillId="2" borderId="0" xfId="1" applyFont="1" applyFill="1" applyBorder="1"/>
    <xf numFmtId="0" fontId="0" fillId="2" borderId="0" xfId="0" applyFill="1" applyBorder="1" applyAlignment="1">
      <alignment horizontal="left" wrapText="1"/>
    </xf>
    <xf numFmtId="2" fontId="4" fillId="2" borderId="0" xfId="0" applyNumberFormat="1" applyFont="1" applyFill="1" applyAlignment="1">
      <alignment horizontal="left"/>
    </xf>
    <xf numFmtId="165" fontId="4" fillId="2" borderId="1" xfId="2" applyFont="1" applyFill="1" applyBorder="1"/>
    <xf numFmtId="2" fontId="4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4" fillId="0" borderId="0" xfId="0" applyFont="1"/>
    <xf numFmtId="166" fontId="2" fillId="0" borderId="0" xfId="0" applyNumberFormat="1" applyFont="1"/>
    <xf numFmtId="165" fontId="2" fillId="2" borderId="1" xfId="2" applyFont="1" applyFill="1" applyBorder="1"/>
    <xf numFmtId="165" fontId="2" fillId="2" borderId="0" xfId="0" applyNumberFormat="1" applyFont="1" applyFill="1"/>
    <xf numFmtId="0" fontId="2" fillId="0" borderId="0" xfId="0" applyFont="1" applyFill="1"/>
    <xf numFmtId="164" fontId="2" fillId="2" borderId="0" xfId="0" applyNumberFormat="1" applyFont="1" applyFill="1"/>
    <xf numFmtId="167" fontId="2" fillId="0" borderId="0" xfId="0" applyNumberFormat="1" applyFont="1"/>
    <xf numFmtId="165" fontId="3" fillId="2" borderId="2" xfId="2" applyFont="1" applyFill="1" applyBorder="1"/>
    <xf numFmtId="165" fontId="3" fillId="2" borderId="0" xfId="2" applyFont="1" applyFill="1" applyAlignment="1"/>
    <xf numFmtId="166" fontId="4" fillId="2" borderId="0" xfId="1" applyFont="1" applyFill="1"/>
    <xf numFmtId="165" fontId="4" fillId="2" borderId="0" xfId="0" applyNumberFormat="1" applyFont="1" applyFill="1"/>
    <xf numFmtId="165" fontId="3" fillId="2" borderId="0" xfId="2" applyFont="1" applyFill="1" applyAlignment="1">
      <alignment horizontal="center"/>
    </xf>
    <xf numFmtId="0" fontId="7" fillId="2" borderId="0" xfId="0" applyFont="1" applyFill="1" applyBorder="1"/>
    <xf numFmtId="0" fontId="2" fillId="2" borderId="0" xfId="0" applyFont="1" applyFill="1" applyBorder="1"/>
    <xf numFmtId="4" fontId="2" fillId="0" borderId="0" xfId="0" applyNumberFormat="1" applyFont="1"/>
    <xf numFmtId="0" fontId="4" fillId="0" borderId="0" xfId="0" applyFont="1" applyBorder="1"/>
    <xf numFmtId="4" fontId="7" fillId="2" borderId="0" xfId="0" applyNumberFormat="1" applyFont="1" applyFill="1" applyBorder="1"/>
    <xf numFmtId="0" fontId="3" fillId="2" borderId="0" xfId="0" applyFont="1" applyFill="1" applyBorder="1"/>
    <xf numFmtId="2" fontId="3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2" fontId="3" fillId="0" borderId="0" xfId="0" applyNumberFormat="1" applyFont="1" applyFill="1" applyAlignment="1"/>
    <xf numFmtId="0" fontId="3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 applyFill="1"/>
    <xf numFmtId="164" fontId="4" fillId="0" borderId="0" xfId="0" applyNumberFormat="1" applyFont="1" applyFill="1" applyBorder="1"/>
    <xf numFmtId="2" fontId="6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6" fontId="2" fillId="0" borderId="0" xfId="1" applyFont="1" applyFill="1"/>
    <xf numFmtId="168" fontId="2" fillId="0" borderId="0" xfId="0" applyNumberFormat="1" applyFont="1"/>
    <xf numFmtId="165" fontId="2" fillId="0" borderId="1" xfId="2" applyFont="1" applyFill="1" applyBorder="1"/>
    <xf numFmtId="2" fontId="9" fillId="0" borderId="0" xfId="0" applyNumberFormat="1" applyFont="1" applyFill="1" applyAlignment="1">
      <alignment horizontal="left"/>
    </xf>
    <xf numFmtId="165" fontId="2" fillId="0" borderId="0" xfId="0" applyNumberFormat="1" applyFont="1" applyFill="1"/>
    <xf numFmtId="165" fontId="4" fillId="0" borderId="0" xfId="2" applyFont="1" applyFill="1" applyBorder="1"/>
    <xf numFmtId="168" fontId="2" fillId="0" borderId="0" xfId="0" applyNumberFormat="1" applyFont="1" applyFill="1"/>
    <xf numFmtId="165" fontId="2" fillId="2" borderId="0" xfId="2" applyFont="1" applyFill="1" applyBorder="1"/>
    <xf numFmtId="165" fontId="4" fillId="0" borderId="0" xfId="2" applyFont="1" applyBorder="1"/>
    <xf numFmtId="167" fontId="3" fillId="0" borderId="0" xfId="0" applyNumberFormat="1" applyFont="1" applyFill="1" applyBorder="1"/>
    <xf numFmtId="166" fontId="2" fillId="0" borderId="0" xfId="0" applyNumberFormat="1" applyFont="1" applyFill="1"/>
    <xf numFmtId="167" fontId="2" fillId="0" borderId="0" xfId="0" applyNumberFormat="1" applyFont="1" applyFill="1"/>
    <xf numFmtId="164" fontId="3" fillId="0" borderId="0" xfId="0" applyNumberFormat="1" applyFont="1" applyFill="1" applyBorder="1"/>
    <xf numFmtId="0" fontId="5" fillId="0" borderId="0" xfId="0" applyFont="1" applyFill="1"/>
    <xf numFmtId="166" fontId="5" fillId="2" borderId="0" xfId="1" applyFont="1" applyFill="1" applyBorder="1" applyAlignment="1">
      <alignment horizontal="right"/>
    </xf>
    <xf numFmtId="166" fontId="2" fillId="0" borderId="0" xfId="1" applyNumberFormat="1" applyFont="1" applyFill="1"/>
    <xf numFmtId="2" fontId="4" fillId="0" borderId="0" xfId="0" applyNumberFormat="1" applyFont="1" applyFill="1" applyBorder="1" applyAlignment="1"/>
    <xf numFmtId="164" fontId="4" fillId="0" borderId="0" xfId="0" applyNumberFormat="1" applyFont="1" applyFill="1" applyAlignment="1"/>
    <xf numFmtId="164" fontId="4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164" fontId="3" fillId="0" borderId="0" xfId="0" applyNumberFormat="1" applyFont="1" applyFill="1" applyAlignment="1"/>
    <xf numFmtId="167" fontId="3" fillId="2" borderId="3" xfId="1" applyNumberFormat="1" applyFont="1" applyFill="1" applyBorder="1" applyAlignment="1">
      <alignment horizontal="right"/>
    </xf>
    <xf numFmtId="166" fontId="4" fillId="0" borderId="0" xfId="1" applyNumberFormat="1" applyFont="1" applyFill="1"/>
    <xf numFmtId="4" fontId="4" fillId="0" borderId="0" xfId="0" applyNumberFormat="1" applyFont="1" applyFill="1"/>
    <xf numFmtId="167" fontId="4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Border="1"/>
    <xf numFmtId="166" fontId="5" fillId="0" borderId="0" xfId="1" applyFont="1" applyFill="1" applyBorder="1"/>
    <xf numFmtId="167" fontId="5" fillId="0" borderId="0" xfId="0" applyNumberFormat="1" applyFont="1" applyFill="1" applyBorder="1"/>
    <xf numFmtId="44" fontId="2" fillId="2" borderId="0" xfId="0" applyNumberFormat="1" applyFont="1" applyFill="1"/>
    <xf numFmtId="164" fontId="4" fillId="2" borderId="1" xfId="0" applyNumberFormat="1" applyFont="1" applyFill="1" applyBorder="1"/>
    <xf numFmtId="0" fontId="8" fillId="2" borderId="0" xfId="0" applyFont="1" applyFill="1" applyBorder="1"/>
    <xf numFmtId="169" fontId="2" fillId="2" borderId="0" xfId="0" applyNumberFormat="1" applyFont="1" applyFill="1"/>
    <xf numFmtId="0" fontId="5" fillId="0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70" fontId="4" fillId="2" borderId="0" xfId="0" applyNumberFormat="1" applyFont="1" applyFill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2276475</xdr:colOff>
      <xdr:row>4</xdr:row>
      <xdr:rowOff>190500</xdr:rowOff>
    </xdr:to>
    <xdr:pic>
      <xdr:nvPicPr>
        <xdr:cNvPr id="2" name="Picture 1" descr="C:\Users\Gustavo Siman\AppData\Local\Microsoft\Windows\Temporary Internet Files\Content.Outlook\ALCR0PF9\logo optima servicio financiero opcion 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0500"/>
          <a:ext cx="2276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23811</xdr:colOff>
      <xdr:row>0</xdr:row>
      <xdr:rowOff>47626</xdr:rowOff>
    </xdr:from>
    <xdr:to>
      <xdr:col>1</xdr:col>
      <xdr:colOff>862011</xdr:colOff>
      <xdr:row>2</xdr:row>
      <xdr:rowOff>123826</xdr:rowOff>
    </xdr:to>
    <xdr:pic>
      <xdr:nvPicPr>
        <xdr:cNvPr id="2" name="Picture 1" descr="C:\Users\Gustavo Siman\AppData\Local\Microsoft\Windows\Temporary Internet Files\Content.Outlook\ALCR0PF9\logo optima servicio financiero opcion 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1" y="47626"/>
          <a:ext cx="1504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V58"/>
  <sheetViews>
    <sheetView showGridLines="0" tabSelected="1" zoomScale="70" zoomScaleNormal="70" workbookViewId="0">
      <selection activeCell="B2" sqref="B2:L2"/>
    </sheetView>
  </sheetViews>
  <sheetFormatPr baseColWidth="10" defaultRowHeight="15" x14ac:dyDescent="0.2"/>
  <cols>
    <col min="1" max="1" width="9.85546875" style="1" customWidth="1"/>
    <col min="2" max="2" width="43" style="1" customWidth="1"/>
    <col min="3" max="3" width="3.28515625" style="1" customWidth="1"/>
    <col min="4" max="4" width="18.7109375" style="12" bestFit="1" customWidth="1"/>
    <col min="5" max="5" width="3.140625" style="12" customWidth="1"/>
    <col min="6" max="6" width="18.28515625" style="12" customWidth="1"/>
    <col min="7" max="7" width="3.140625" style="12" customWidth="1"/>
    <col min="8" max="8" width="51.28515625" style="12" bestFit="1" customWidth="1"/>
    <col min="9" max="9" width="3.28515625" style="12" customWidth="1"/>
    <col min="10" max="10" width="19" style="12" customWidth="1"/>
    <col min="11" max="11" width="3.28515625" style="12" customWidth="1"/>
    <col min="12" max="12" width="18.7109375" style="12" bestFit="1" customWidth="1"/>
    <col min="13" max="13" width="19.85546875" style="1" customWidth="1"/>
    <col min="14" max="14" width="14.85546875" style="1" customWidth="1"/>
    <col min="15" max="15" width="14.85546875" style="1" bestFit="1" customWidth="1"/>
    <col min="16" max="16" width="11.85546875" style="1" bestFit="1" customWidth="1"/>
    <col min="17" max="17" width="14.28515625" style="1" customWidth="1"/>
    <col min="18" max="16384" width="11.42578125" style="1"/>
  </cols>
  <sheetData>
    <row r="2" spans="2:17" ht="15.75" x14ac:dyDescent="0.25"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7" ht="15.75" x14ac:dyDescent="0.25">
      <c r="B3" s="114" t="s">
        <v>64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7" ht="15.75" x14ac:dyDescent="0.25">
      <c r="B4" s="1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2:17" ht="15.75" x14ac:dyDescent="0.25">
      <c r="B5" s="2"/>
      <c r="C5" s="2"/>
      <c r="D5" s="3"/>
      <c r="E5" s="3"/>
      <c r="F5" s="3"/>
      <c r="G5" s="3"/>
      <c r="H5" s="3"/>
      <c r="I5" s="3"/>
      <c r="J5" s="3"/>
      <c r="K5" s="3"/>
      <c r="L5"/>
      <c r="M5"/>
      <c r="N5"/>
    </row>
    <row r="6" spans="2:17" ht="15.75" x14ac:dyDescent="0.25">
      <c r="B6" s="4"/>
      <c r="C6" s="5"/>
      <c r="D6" s="6"/>
      <c r="E6" s="6"/>
      <c r="F6" s="6"/>
      <c r="G6" s="7"/>
      <c r="H6" s="6"/>
      <c r="I6" s="6"/>
      <c r="J6" s="8"/>
      <c r="K6" s="6"/>
      <c r="L6"/>
      <c r="M6"/>
      <c r="N6"/>
    </row>
    <row r="7" spans="2:17" s="9" customFormat="1" ht="15.75" x14ac:dyDescent="0.25">
      <c r="B7" s="115" t="s">
        <v>2</v>
      </c>
      <c r="C7" s="115"/>
      <c r="D7" s="115"/>
      <c r="E7" s="115"/>
      <c r="F7" s="115"/>
      <c r="G7" s="116" t="s">
        <v>3</v>
      </c>
      <c r="H7" s="116"/>
      <c r="I7" s="116"/>
      <c r="J7" s="116"/>
      <c r="K7" s="116"/>
      <c r="L7" s="116"/>
    </row>
    <row r="8" spans="2:17" x14ac:dyDescent="0.2">
      <c r="B8" s="10"/>
      <c r="C8" s="10"/>
      <c r="D8" s="11"/>
      <c r="E8" s="11"/>
      <c r="G8" s="7"/>
      <c r="H8" s="13"/>
      <c r="I8" s="13"/>
      <c r="J8" s="14"/>
      <c r="K8" s="14"/>
      <c r="L8" s="14"/>
    </row>
    <row r="9" spans="2:17" ht="15.75" x14ac:dyDescent="0.25">
      <c r="B9" s="15" t="s">
        <v>4</v>
      </c>
      <c r="C9" s="10"/>
      <c r="D9" s="16"/>
      <c r="E9" s="16"/>
      <c r="F9" s="17">
        <f>SUM(D11:D18)</f>
        <v>38086140.280000001</v>
      </c>
      <c r="G9" s="7"/>
      <c r="H9" s="18" t="s">
        <v>5</v>
      </c>
      <c r="I9" s="19"/>
      <c r="J9" s="16"/>
      <c r="K9" s="16"/>
      <c r="L9" s="17">
        <f>SUM(J10:J15)</f>
        <v>13293787.029999999</v>
      </c>
      <c r="M9" s="20"/>
    </row>
    <row r="10" spans="2:17" ht="15.75" x14ac:dyDescent="0.25">
      <c r="B10" s="4"/>
      <c r="C10" s="10"/>
      <c r="D10" s="16"/>
      <c r="E10" s="16"/>
      <c r="F10" s="17"/>
      <c r="G10" s="7"/>
      <c r="H10" s="11" t="s">
        <v>65</v>
      </c>
      <c r="I10" s="11"/>
      <c r="J10" s="21">
        <v>12579506.409999998</v>
      </c>
      <c r="K10" s="14"/>
      <c r="L10" s="14"/>
      <c r="M10" s="21"/>
      <c r="N10" s="23"/>
    </row>
    <row r="11" spans="2:17" ht="15.75" x14ac:dyDescent="0.25">
      <c r="B11" s="10" t="s">
        <v>6</v>
      </c>
      <c r="C11" s="10"/>
      <c r="D11" s="17">
        <v>3497392.2800000003</v>
      </c>
      <c r="E11" s="16"/>
      <c r="F11" s="17"/>
      <c r="G11" s="24"/>
      <c r="H11" s="11" t="s">
        <v>8</v>
      </c>
      <c r="I11" s="11"/>
      <c r="J11" s="22">
        <v>235553.08000000002</v>
      </c>
      <c r="L11" s="14"/>
      <c r="M11" s="22"/>
      <c r="O11" s="20"/>
      <c r="P11" s="20"/>
      <c r="Q11" s="20"/>
    </row>
    <row r="12" spans="2:17" ht="15.75" x14ac:dyDescent="0.25">
      <c r="B12" s="25" t="s">
        <v>7</v>
      </c>
      <c r="D12" s="26">
        <v>32883525.369999997</v>
      </c>
      <c r="E12" s="16"/>
      <c r="F12" s="27"/>
      <c r="G12" s="6"/>
      <c r="H12" s="11" t="s">
        <v>10</v>
      </c>
      <c r="I12" s="11"/>
      <c r="J12" s="23">
        <v>36669.81</v>
      </c>
      <c r="K12" s="14"/>
      <c r="L12" s="28"/>
      <c r="M12" s="23"/>
      <c r="O12" s="20"/>
      <c r="P12" s="20"/>
      <c r="Q12" s="20"/>
    </row>
    <row r="13" spans="2:17" x14ac:dyDescent="0.2">
      <c r="B13" s="25" t="s">
        <v>9</v>
      </c>
      <c r="D13" s="23">
        <v>-840214.31</v>
      </c>
      <c r="F13" s="26"/>
      <c r="G13" s="6"/>
      <c r="H13" s="11" t="s">
        <v>12</v>
      </c>
      <c r="I13" s="13"/>
      <c r="J13" s="23">
        <v>116297.15999999999</v>
      </c>
      <c r="K13" s="14"/>
      <c r="L13" s="30"/>
      <c r="M13" s="23"/>
      <c r="O13" s="20"/>
      <c r="P13" s="20"/>
      <c r="Q13" s="20"/>
    </row>
    <row r="14" spans="2:17" ht="15.75" x14ac:dyDescent="0.25">
      <c r="B14" s="25" t="s">
        <v>11</v>
      </c>
      <c r="C14" s="10"/>
      <c r="D14" s="23">
        <v>793946.43000000017</v>
      </c>
      <c r="F14" s="31"/>
      <c r="G14" s="6"/>
      <c r="H14" s="11" t="s">
        <v>13</v>
      </c>
      <c r="J14" s="23">
        <v>223733.39</v>
      </c>
      <c r="K14" s="14"/>
      <c r="M14" s="23"/>
      <c r="O14" s="20"/>
      <c r="P14" s="20"/>
      <c r="Q14" s="20"/>
    </row>
    <row r="15" spans="2:17" ht="15.75" x14ac:dyDescent="0.25">
      <c r="B15" s="1" t="s">
        <v>55</v>
      </c>
      <c r="D15" s="78">
        <v>1181514.33</v>
      </c>
      <c r="E15" s="16"/>
      <c r="F15" s="17"/>
      <c r="G15" s="108"/>
      <c r="H15" s="32" t="s">
        <v>57</v>
      </c>
      <c r="J15" s="33">
        <v>102027.17999999989</v>
      </c>
      <c r="K15" s="16"/>
      <c r="L15" s="30"/>
      <c r="M15" s="23"/>
      <c r="O15" s="20"/>
      <c r="P15" s="20"/>
      <c r="Q15" s="20"/>
    </row>
    <row r="16" spans="2:17" ht="15.75" x14ac:dyDescent="0.25">
      <c r="B16" s="10" t="s">
        <v>14</v>
      </c>
      <c r="C16" s="10"/>
      <c r="D16" s="23">
        <v>295939.49</v>
      </c>
      <c r="E16" s="16"/>
      <c r="F16" s="17"/>
      <c r="G16" s="108"/>
      <c r="J16" s="49"/>
      <c r="L16" s="20"/>
      <c r="M16" s="22"/>
      <c r="O16" s="20"/>
      <c r="P16" s="20"/>
      <c r="Q16" s="20"/>
    </row>
    <row r="17" spans="2:17" x14ac:dyDescent="0.2">
      <c r="B17" s="10" t="s">
        <v>15</v>
      </c>
      <c r="C17" s="10"/>
      <c r="D17" s="23">
        <v>236858.09</v>
      </c>
      <c r="E17" s="16"/>
      <c r="F17" s="26"/>
      <c r="G17" s="11"/>
      <c r="M17" s="22"/>
      <c r="O17" s="20"/>
      <c r="P17" s="20"/>
      <c r="Q17" s="20"/>
    </row>
    <row r="18" spans="2:17" x14ac:dyDescent="0.2">
      <c r="B18" s="34" t="s">
        <v>16</v>
      </c>
      <c r="C18" s="35"/>
      <c r="D18" s="33">
        <v>37178.6</v>
      </c>
      <c r="F18" s="17"/>
      <c r="M18" s="22"/>
      <c r="O18" s="20"/>
      <c r="P18" s="20"/>
      <c r="Q18" s="20"/>
    </row>
    <row r="19" spans="2:17" x14ac:dyDescent="0.2">
      <c r="E19" s="16"/>
      <c r="F19" s="26"/>
      <c r="O19" s="20"/>
      <c r="P19" s="20"/>
      <c r="Q19" s="20"/>
    </row>
    <row r="20" spans="2:17" ht="15.75" x14ac:dyDescent="0.25">
      <c r="F20" s="26">
        <f>SUM(D22:D27)</f>
        <v>1534238.3900000001</v>
      </c>
      <c r="H20" s="18" t="s">
        <v>17</v>
      </c>
      <c r="L20" s="23">
        <f>SUM(J21:J23)</f>
        <v>20038643.789999999</v>
      </c>
      <c r="O20" s="20"/>
      <c r="P20" s="20"/>
      <c r="Q20" s="20"/>
    </row>
    <row r="21" spans="2:17" ht="15.75" x14ac:dyDescent="0.25">
      <c r="B21" s="15" t="s">
        <v>17</v>
      </c>
      <c r="C21" s="10"/>
      <c r="D21" s="16"/>
      <c r="E21" s="16"/>
      <c r="H21" s="11" t="s">
        <v>19</v>
      </c>
      <c r="J21" s="23">
        <v>18535503.719999999</v>
      </c>
      <c r="K21" s="23"/>
      <c r="L21" s="26"/>
      <c r="O21" s="20"/>
      <c r="P21" s="20"/>
      <c r="Q21" s="20"/>
    </row>
    <row r="22" spans="2:17" x14ac:dyDescent="0.2">
      <c r="B22" s="36" t="s">
        <v>18</v>
      </c>
      <c r="C22" s="36"/>
      <c r="D22" s="23">
        <v>1627184.2799999998</v>
      </c>
      <c r="E22" s="14"/>
      <c r="F22" s="23"/>
      <c r="H22" s="11" t="s">
        <v>21</v>
      </c>
      <c r="J22" s="23">
        <v>3140.07</v>
      </c>
      <c r="K22" s="23"/>
      <c r="L22" s="26"/>
      <c r="O22" s="20"/>
      <c r="P22" s="20"/>
      <c r="Q22" s="20"/>
    </row>
    <row r="23" spans="2:17" x14ac:dyDescent="0.2">
      <c r="B23" s="36" t="s">
        <v>20</v>
      </c>
      <c r="C23" s="36"/>
      <c r="D23" s="23">
        <v>-233482.63000000003</v>
      </c>
      <c r="E23" s="7"/>
      <c r="F23" s="17"/>
      <c r="H23" s="11" t="s">
        <v>62</v>
      </c>
      <c r="J23" s="33">
        <v>1500000</v>
      </c>
      <c r="K23" s="23"/>
      <c r="L23" s="23"/>
      <c r="O23" s="20"/>
      <c r="P23" s="20"/>
      <c r="Q23" s="20"/>
    </row>
    <row r="24" spans="2:17" x14ac:dyDescent="0.2">
      <c r="B24" s="1" t="s">
        <v>22</v>
      </c>
      <c r="D24" s="23">
        <v>2359.7099999999627</v>
      </c>
      <c r="E24" s="7"/>
      <c r="F24" s="17"/>
      <c r="O24" s="20"/>
      <c r="P24" s="20"/>
      <c r="Q24" s="20"/>
    </row>
    <row r="25" spans="2:17" x14ac:dyDescent="0.2">
      <c r="B25" s="36" t="s">
        <v>23</v>
      </c>
      <c r="D25" s="23">
        <v>20131.29</v>
      </c>
      <c r="E25" s="16"/>
      <c r="F25" s="17"/>
    </row>
    <row r="26" spans="2:17" x14ac:dyDescent="0.2">
      <c r="B26" s="1" t="s">
        <v>24</v>
      </c>
      <c r="D26" s="78">
        <v>6045.7400000004845</v>
      </c>
      <c r="E26" s="16"/>
      <c r="F26" s="17"/>
    </row>
    <row r="27" spans="2:17" x14ac:dyDescent="0.2">
      <c r="B27" s="1" t="s">
        <v>56</v>
      </c>
      <c r="D27" s="38">
        <v>112000</v>
      </c>
      <c r="G27" s="11"/>
      <c r="M27" s="22"/>
    </row>
    <row r="28" spans="2:17" ht="15.75" x14ac:dyDescent="0.25">
      <c r="G28" s="11"/>
      <c r="H28" s="18" t="s">
        <v>25</v>
      </c>
      <c r="I28" s="11"/>
      <c r="J28" s="23"/>
      <c r="K28" s="23"/>
      <c r="L28" s="23">
        <f>SUM(J30:J35)</f>
        <v>6287947.8499999987</v>
      </c>
      <c r="M28" s="20"/>
    </row>
    <row r="29" spans="2:17" x14ac:dyDescent="0.2">
      <c r="G29" s="11"/>
      <c r="H29" s="11"/>
      <c r="I29" s="11"/>
      <c r="J29" s="23"/>
      <c r="K29" s="23"/>
      <c r="L29" s="23"/>
      <c r="M29" s="20"/>
    </row>
    <row r="30" spans="2:17" x14ac:dyDescent="0.2">
      <c r="G30" s="11"/>
      <c r="H30" s="7" t="s">
        <v>26</v>
      </c>
      <c r="I30" s="7"/>
      <c r="J30" s="23">
        <v>3188099.8</v>
      </c>
      <c r="K30" s="17"/>
      <c r="L30" s="17"/>
    </row>
    <row r="31" spans="2:17" x14ac:dyDescent="0.2">
      <c r="E31" s="16"/>
      <c r="G31" s="11"/>
      <c r="H31" s="7" t="s">
        <v>27</v>
      </c>
      <c r="I31" s="7"/>
      <c r="J31" s="22">
        <v>95573.81</v>
      </c>
      <c r="K31" s="17"/>
      <c r="L31" s="17"/>
    </row>
    <row r="32" spans="2:17" x14ac:dyDescent="0.2">
      <c r="E32" s="16"/>
      <c r="F32" s="17"/>
      <c r="G32" s="7"/>
      <c r="H32" s="7" t="s">
        <v>28</v>
      </c>
      <c r="I32" s="7"/>
      <c r="J32" s="17">
        <v>262124.35999999795</v>
      </c>
      <c r="K32" s="17"/>
      <c r="L32" s="39"/>
      <c r="M32" s="12"/>
    </row>
    <row r="33" spans="1:22" s="40" customFormat="1" x14ac:dyDescent="0.2">
      <c r="A33" s="1"/>
      <c r="D33" s="12"/>
      <c r="E33" s="16"/>
      <c r="F33" s="17"/>
      <c r="G33" s="7"/>
      <c r="H33" s="7" t="s">
        <v>29</v>
      </c>
      <c r="I33" s="7"/>
      <c r="J33" s="17">
        <v>59523.97</v>
      </c>
      <c r="K33" s="17"/>
      <c r="L33" s="12"/>
      <c r="M33" s="39"/>
    </row>
    <row r="34" spans="1:22" x14ac:dyDescent="0.2">
      <c r="E34" s="7"/>
      <c r="F34" s="17"/>
      <c r="G34" s="7"/>
      <c r="H34" s="7" t="s">
        <v>66</v>
      </c>
      <c r="I34" s="7"/>
      <c r="J34" s="23">
        <v>2042431.88</v>
      </c>
      <c r="K34" s="17"/>
      <c r="L34" s="26"/>
      <c r="M34" s="41"/>
    </row>
    <row r="35" spans="1:22" x14ac:dyDescent="0.2">
      <c r="E35" s="7"/>
      <c r="F35" s="17"/>
      <c r="G35" s="7"/>
      <c r="H35" s="7" t="s">
        <v>67</v>
      </c>
      <c r="I35" s="7"/>
      <c r="J35" s="33">
        <v>640194.03</v>
      </c>
      <c r="K35" s="26"/>
      <c r="L35" s="26"/>
      <c r="M35" s="41"/>
    </row>
    <row r="36" spans="1:22" x14ac:dyDescent="0.2">
      <c r="E36" s="7"/>
      <c r="F36" s="17"/>
      <c r="G36" s="7"/>
      <c r="K36" s="26"/>
      <c r="M36" s="41"/>
    </row>
    <row r="37" spans="1:22" x14ac:dyDescent="0.2">
      <c r="G37" s="11"/>
      <c r="H37" s="7"/>
      <c r="I37" s="7"/>
      <c r="J37" s="17"/>
      <c r="K37" s="17"/>
      <c r="L37" s="17"/>
      <c r="M37" s="39"/>
      <c r="N37" s="42"/>
    </row>
    <row r="38" spans="1:22" ht="16.5" thickBot="1" x14ac:dyDescent="0.3">
      <c r="B38" s="107" t="s">
        <v>30</v>
      </c>
      <c r="E38" s="16"/>
      <c r="F38" s="43">
        <f>+F20+F9</f>
        <v>39620378.670000002</v>
      </c>
      <c r="G38" s="11"/>
      <c r="H38" s="3" t="s">
        <v>31</v>
      </c>
      <c r="I38" s="3"/>
      <c r="J38" s="44"/>
      <c r="K38" s="44"/>
      <c r="L38" s="43">
        <f>+L28+L20+L9</f>
        <v>39620378.669999994</v>
      </c>
      <c r="M38" s="41"/>
    </row>
    <row r="39" spans="1:22" ht="16.5" thickTop="1" x14ac:dyDescent="0.25">
      <c r="C39" s="107"/>
      <c r="D39" s="26"/>
      <c r="E39" s="11"/>
      <c r="F39" s="45"/>
      <c r="G39" s="11"/>
      <c r="H39" s="7"/>
      <c r="I39" s="7"/>
      <c r="J39" s="19"/>
      <c r="K39" s="7"/>
      <c r="L39" s="46"/>
      <c r="M39" s="12"/>
    </row>
    <row r="40" spans="1:22" ht="15.75" x14ac:dyDescent="0.25">
      <c r="C40" s="36"/>
      <c r="D40" s="47"/>
      <c r="E40" s="11"/>
      <c r="F40" s="53"/>
      <c r="G40" s="11"/>
      <c r="H40" s="7"/>
      <c r="I40" s="7"/>
      <c r="J40" s="19"/>
      <c r="K40" s="7"/>
      <c r="L40" s="110"/>
    </row>
    <row r="41" spans="1:22" ht="15.75" x14ac:dyDescent="0.25">
      <c r="C41" s="36"/>
      <c r="D41" s="47"/>
      <c r="E41" s="48" t="s">
        <v>32</v>
      </c>
      <c r="F41" s="100"/>
      <c r="L41" s="103"/>
    </row>
    <row r="42" spans="1:22" x14ac:dyDescent="0.2">
      <c r="B42" s="36"/>
      <c r="C42" s="36"/>
      <c r="D42" s="17"/>
      <c r="E42" s="48"/>
      <c r="F42" s="49"/>
      <c r="G42" s="49"/>
      <c r="H42" s="49"/>
      <c r="L42" s="100"/>
      <c r="R42" s="50"/>
      <c r="T42" s="50"/>
      <c r="U42" s="50"/>
      <c r="V42" s="50"/>
    </row>
    <row r="43" spans="1:22" x14ac:dyDescent="0.2">
      <c r="B43" s="51"/>
      <c r="C43" s="36"/>
      <c r="D43" s="17"/>
      <c r="E43" s="48"/>
      <c r="F43" s="48"/>
      <c r="G43" s="52"/>
      <c r="H43" s="48"/>
      <c r="I43" s="7"/>
      <c r="J43" s="19"/>
      <c r="K43" s="7"/>
      <c r="L43" s="7"/>
      <c r="R43" s="50"/>
      <c r="S43" s="50"/>
      <c r="T43" s="50"/>
      <c r="U43" s="50"/>
      <c r="V43" s="50"/>
    </row>
    <row r="44" spans="1:22" ht="15.75" x14ac:dyDescent="0.25">
      <c r="B44" s="106"/>
      <c r="C44" s="36"/>
      <c r="D44" s="7"/>
      <c r="E44" s="48"/>
      <c r="F44" s="53"/>
      <c r="G44" s="54"/>
      <c r="H44" s="55"/>
      <c r="I44" s="56"/>
      <c r="K44" s="105"/>
      <c r="L44" s="105"/>
      <c r="R44" s="50"/>
      <c r="S44" s="50"/>
      <c r="T44" s="50"/>
      <c r="U44" s="50"/>
      <c r="V44" s="50"/>
    </row>
    <row r="45" spans="1:22" ht="15.75" x14ac:dyDescent="0.25">
      <c r="B45" s="106"/>
      <c r="C45" s="36"/>
      <c r="D45" s="7"/>
      <c r="E45" s="49"/>
      <c r="F45" s="53"/>
      <c r="G45" s="57"/>
      <c r="H45" s="58"/>
      <c r="I45" s="56"/>
      <c r="J45" s="117"/>
      <c r="K45" s="117"/>
      <c r="L45" s="105"/>
      <c r="R45" s="50"/>
      <c r="S45" s="50"/>
      <c r="T45" s="50"/>
      <c r="U45" s="50"/>
      <c r="V45" s="50"/>
    </row>
    <row r="46" spans="1:22" ht="15.75" x14ac:dyDescent="0.25">
      <c r="C46" s="106"/>
      <c r="K46" s="7"/>
      <c r="L46" s="7"/>
      <c r="R46" s="50"/>
      <c r="S46" s="50"/>
      <c r="T46" s="50"/>
      <c r="U46" s="50"/>
      <c r="V46" s="50"/>
    </row>
    <row r="47" spans="1:22" ht="15.75" x14ac:dyDescent="0.25">
      <c r="C47" s="106"/>
      <c r="M47" s="22"/>
      <c r="R47" s="50"/>
      <c r="S47" s="50"/>
      <c r="T47" s="50"/>
      <c r="U47" s="50"/>
      <c r="V47" s="50"/>
    </row>
    <row r="48" spans="1:22" ht="15.75" customHeight="1" x14ac:dyDescent="0.25">
      <c r="D48" s="111" t="s">
        <v>58</v>
      </c>
      <c r="E48" s="111"/>
      <c r="F48" s="111"/>
      <c r="G48" s="111"/>
      <c r="H48" s="109" t="s">
        <v>59</v>
      </c>
      <c r="I48" s="84"/>
    </row>
    <row r="49" spans="2:13" ht="15.75" x14ac:dyDescent="0.25">
      <c r="B49" s="36"/>
      <c r="C49" s="36"/>
      <c r="D49" s="112" t="s">
        <v>60</v>
      </c>
      <c r="E49" s="112"/>
      <c r="F49" s="112"/>
      <c r="G49" s="102"/>
      <c r="H49" s="104" t="s">
        <v>61</v>
      </c>
      <c r="I49" s="84"/>
    </row>
    <row r="50" spans="2:13" x14ac:dyDescent="0.2">
      <c r="B50" s="36"/>
      <c r="D50" s="7"/>
    </row>
    <row r="52" spans="2:13" x14ac:dyDescent="0.2">
      <c r="F52" s="39"/>
      <c r="M52" s="22"/>
    </row>
    <row r="58" spans="2:13" x14ac:dyDescent="0.2">
      <c r="M58" s="22"/>
    </row>
  </sheetData>
  <mergeCells count="8">
    <mergeCell ref="D48:G48"/>
    <mergeCell ref="D49:F49"/>
    <mergeCell ref="B2:L2"/>
    <mergeCell ref="B3:L3"/>
    <mergeCell ref="B4:L4"/>
    <mergeCell ref="B7:F7"/>
    <mergeCell ref="G7:L7"/>
    <mergeCell ref="J45:K45"/>
  </mergeCells>
  <pageMargins left="0.27559055118110237" right="0.15748031496062992" top="0.47244094488188981" bottom="0.19685039370078741" header="0.31496062992125984" footer="0.31496062992125984"/>
  <pageSetup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49"/>
  <sheetViews>
    <sheetView showGridLines="0" topLeftCell="A19" zoomScale="80" zoomScaleNormal="80" workbookViewId="0">
      <selection activeCell="J22" sqref="J22"/>
    </sheetView>
  </sheetViews>
  <sheetFormatPr baseColWidth="10" defaultRowHeight="15" outlineLevelRow="1" x14ac:dyDescent="0.2"/>
  <cols>
    <col min="1" max="1" width="10" style="1" customWidth="1"/>
    <col min="2" max="2" width="42.7109375" style="40" customWidth="1"/>
    <col min="3" max="3" width="14.28515625" style="40" customWidth="1"/>
    <col min="4" max="4" width="17.42578125" style="40" bestFit="1" customWidth="1"/>
    <col min="5" max="5" width="4.42578125" style="40" customWidth="1"/>
    <col min="6" max="6" width="20.28515625" style="40" customWidth="1"/>
    <col min="7" max="7" width="4.5703125" style="40" customWidth="1"/>
    <col min="8" max="8" width="17.42578125" style="40" bestFit="1" customWidth="1"/>
    <col min="9" max="9" width="16.7109375" style="40" customWidth="1"/>
    <col min="10" max="10" width="21.28515625" style="40" bestFit="1" customWidth="1"/>
    <col min="11" max="11" width="19.140625" style="40" customWidth="1"/>
    <col min="12" max="12" width="27.7109375" style="1" customWidth="1"/>
    <col min="13" max="13" width="47" style="1" customWidth="1"/>
    <col min="14" max="14" width="39.85546875" style="1" customWidth="1"/>
    <col min="15" max="15" width="14.7109375" style="1" bestFit="1" customWidth="1"/>
    <col min="16" max="16" width="18.28515625" style="1" customWidth="1"/>
    <col min="17" max="17" width="15.42578125" style="1" bestFit="1" customWidth="1"/>
    <col min="18" max="18" width="14.140625" style="1" bestFit="1" customWidth="1"/>
    <col min="19" max="16384" width="11.42578125" style="1"/>
  </cols>
  <sheetData>
    <row r="1" spans="1:17" ht="15.75" x14ac:dyDescent="0.25">
      <c r="B1" s="114" t="s">
        <v>0</v>
      </c>
      <c r="C1" s="114"/>
      <c r="D1" s="114"/>
      <c r="E1" s="114"/>
      <c r="F1" s="114"/>
      <c r="G1" s="114"/>
      <c r="H1" s="114"/>
      <c r="I1" s="59"/>
      <c r="J1" s="59"/>
      <c r="K1" s="59"/>
      <c r="L1" s="60"/>
      <c r="M1" s="60"/>
      <c r="N1" s="60"/>
    </row>
    <row r="2" spans="1:17" ht="15.75" x14ac:dyDescent="0.25">
      <c r="B2" s="114" t="s">
        <v>63</v>
      </c>
      <c r="C2" s="114"/>
      <c r="D2" s="114"/>
      <c r="E2" s="114"/>
      <c r="F2" s="114"/>
      <c r="G2" s="114"/>
      <c r="H2" s="114"/>
      <c r="I2" s="59"/>
      <c r="J2" s="59"/>
      <c r="K2" s="59"/>
      <c r="L2" s="59"/>
      <c r="M2" s="59"/>
      <c r="N2" s="59"/>
    </row>
    <row r="3" spans="1:17" ht="15.75" x14ac:dyDescent="0.25">
      <c r="B3" s="114" t="s">
        <v>1</v>
      </c>
      <c r="C3" s="114"/>
      <c r="D3" s="114"/>
      <c r="E3" s="114"/>
      <c r="F3" s="114"/>
      <c r="G3" s="114"/>
      <c r="H3" s="114"/>
      <c r="I3" s="59"/>
      <c r="J3" s="59"/>
      <c r="K3" s="59"/>
      <c r="L3" s="60"/>
      <c r="M3" s="60"/>
      <c r="N3" s="60"/>
    </row>
    <row r="4" spans="1:17" ht="15.75" x14ac:dyDescent="0.25">
      <c r="B4" s="61"/>
      <c r="C4" s="61"/>
      <c r="D4" s="61"/>
      <c r="E4" s="61"/>
      <c r="F4" s="61"/>
    </row>
    <row r="5" spans="1:17" ht="15.75" x14ac:dyDescent="0.25">
      <c r="B5" s="61"/>
      <c r="C5" s="61"/>
      <c r="D5" s="61"/>
      <c r="E5" s="61"/>
      <c r="F5" s="61"/>
    </row>
    <row r="6" spans="1:17" ht="15.75" x14ac:dyDescent="0.25">
      <c r="A6" s="62" t="s">
        <v>33</v>
      </c>
      <c r="F6" s="61"/>
      <c r="G6" s="61"/>
      <c r="H6" s="63">
        <f>SUM(H9:H18)</f>
        <v>1462170.6099999999</v>
      </c>
      <c r="J6" s="64"/>
    </row>
    <row r="7" spans="1:17" ht="15.75" x14ac:dyDescent="0.25">
      <c r="A7" s="62"/>
      <c r="F7" s="65"/>
      <c r="G7" s="65"/>
      <c r="H7" s="63"/>
      <c r="J7" s="64"/>
      <c r="M7" s="20"/>
      <c r="N7" s="20"/>
      <c r="P7" s="20"/>
    </row>
    <row r="8" spans="1:17" ht="15.75" x14ac:dyDescent="0.25">
      <c r="A8" s="61"/>
      <c r="F8" s="61"/>
      <c r="G8" s="61"/>
      <c r="H8" s="61"/>
      <c r="K8" s="64"/>
    </row>
    <row r="9" spans="1:17" ht="15.75" x14ac:dyDescent="0.25">
      <c r="A9" s="66" t="s">
        <v>34</v>
      </c>
      <c r="F9" s="67"/>
      <c r="G9" s="67"/>
      <c r="H9" s="68">
        <f>SUM(F11:F19)</f>
        <v>1462170.6099999999</v>
      </c>
      <c r="I9" s="64"/>
      <c r="J9" s="64"/>
      <c r="K9" s="64"/>
      <c r="O9" s="20"/>
      <c r="P9" s="20"/>
      <c r="Q9" s="20"/>
    </row>
    <row r="10" spans="1:17" x14ac:dyDescent="0.2">
      <c r="A10" s="69"/>
      <c r="F10" s="70"/>
      <c r="G10" s="70"/>
      <c r="H10" s="14"/>
      <c r="P10" s="20"/>
    </row>
    <row r="11" spans="1:17" x14ac:dyDescent="0.2">
      <c r="A11" s="69" t="s">
        <v>35</v>
      </c>
      <c r="F11" s="26">
        <v>1124977.0899999999</v>
      </c>
      <c r="G11" s="65"/>
      <c r="H11" s="16"/>
      <c r="I11" s="71"/>
      <c r="O11" s="22"/>
      <c r="P11" s="72"/>
    </row>
    <row r="12" spans="1:17" x14ac:dyDescent="0.2">
      <c r="A12" s="69" t="s">
        <v>48</v>
      </c>
      <c r="F12" s="26">
        <v>205113.78999999998</v>
      </c>
      <c r="G12" s="65"/>
      <c r="H12" s="16"/>
      <c r="O12" s="22"/>
    </row>
    <row r="13" spans="1:17" x14ac:dyDescent="0.2">
      <c r="A13" s="69" t="s">
        <v>36</v>
      </c>
      <c r="F13" s="26">
        <v>8313.93</v>
      </c>
      <c r="G13" s="65"/>
      <c r="H13" s="16"/>
      <c r="O13" s="22"/>
      <c r="P13" s="72"/>
    </row>
    <row r="14" spans="1:17" x14ac:dyDescent="0.2">
      <c r="A14" s="69" t="s">
        <v>37</v>
      </c>
      <c r="F14" s="26">
        <v>62871.489999999991</v>
      </c>
      <c r="G14" s="65"/>
      <c r="H14" s="16"/>
      <c r="O14" s="22"/>
    </row>
    <row r="15" spans="1:17" x14ac:dyDescent="0.2">
      <c r="A15" s="40" t="s">
        <v>49</v>
      </c>
      <c r="F15" s="26">
        <v>29206.899999999994</v>
      </c>
      <c r="G15" s="65"/>
      <c r="H15" s="16"/>
      <c r="O15" s="22"/>
    </row>
    <row r="16" spans="1:17" x14ac:dyDescent="0.2">
      <c r="A16" s="1" t="s">
        <v>50</v>
      </c>
      <c r="C16" s="1"/>
      <c r="D16" s="1"/>
      <c r="E16" s="1"/>
      <c r="F16" s="26">
        <v>23942.11</v>
      </c>
      <c r="G16" s="70"/>
      <c r="H16" s="14"/>
      <c r="O16" s="22"/>
    </row>
    <row r="17" spans="1:17" x14ac:dyDescent="0.2">
      <c r="A17" s="69" t="s">
        <v>51</v>
      </c>
      <c r="F17" s="73">
        <v>7745.2999999999993</v>
      </c>
      <c r="G17" s="70"/>
      <c r="H17" s="14"/>
      <c r="O17" s="22"/>
    </row>
    <row r="18" spans="1:17" x14ac:dyDescent="0.2">
      <c r="A18" s="69"/>
      <c r="G18" s="70"/>
      <c r="H18" s="14"/>
      <c r="O18" s="22"/>
    </row>
    <row r="19" spans="1:17" x14ac:dyDescent="0.2">
      <c r="A19" s="40"/>
      <c r="F19" s="14"/>
      <c r="G19" s="65"/>
      <c r="H19" s="12"/>
    </row>
    <row r="20" spans="1:17" ht="15.75" x14ac:dyDescent="0.25">
      <c r="A20" s="66" t="s">
        <v>38</v>
      </c>
      <c r="F20" s="16"/>
      <c r="G20" s="70"/>
      <c r="H20" s="68">
        <f>F21</f>
        <v>513555.15</v>
      </c>
    </row>
    <row r="21" spans="1:17" x14ac:dyDescent="0.2">
      <c r="A21" s="74" t="s">
        <v>39</v>
      </c>
      <c r="F21" s="101">
        <v>513555.15</v>
      </c>
      <c r="G21" s="70"/>
      <c r="H21" s="16"/>
    </row>
    <row r="22" spans="1:17" ht="15.75" x14ac:dyDescent="0.25">
      <c r="A22" s="66"/>
      <c r="F22" s="14"/>
      <c r="G22" s="70"/>
      <c r="H22" s="16"/>
      <c r="I22" s="64"/>
      <c r="O22" s="29"/>
      <c r="P22" s="72"/>
      <c r="Q22" s="72"/>
    </row>
    <row r="23" spans="1:17" ht="15.75" x14ac:dyDescent="0.25">
      <c r="A23" s="66" t="s">
        <v>40</v>
      </c>
      <c r="F23" s="14"/>
      <c r="G23" s="70"/>
      <c r="H23" s="68">
        <f>+H6-H20</f>
        <v>948615.45999999985</v>
      </c>
      <c r="P23" s="20"/>
    </row>
    <row r="24" spans="1:17" ht="15.75" x14ac:dyDescent="0.25">
      <c r="A24" s="66"/>
      <c r="F24" s="65"/>
      <c r="G24" s="70"/>
      <c r="H24" s="16"/>
      <c r="J24" s="75"/>
      <c r="P24" s="72"/>
    </row>
    <row r="25" spans="1:17" ht="15.75" x14ac:dyDescent="0.25">
      <c r="A25" s="66" t="s">
        <v>41</v>
      </c>
      <c r="F25" s="65"/>
      <c r="G25" s="70"/>
      <c r="H25" s="16"/>
    </row>
    <row r="26" spans="1:17" ht="15.75" x14ac:dyDescent="0.25">
      <c r="A26" s="66" t="s">
        <v>42</v>
      </c>
      <c r="G26" s="70"/>
      <c r="H26" s="16">
        <f>+F28</f>
        <v>801156.23</v>
      </c>
    </row>
    <row r="27" spans="1:17" x14ac:dyDescent="0.2">
      <c r="A27" s="69"/>
      <c r="D27" s="75"/>
      <c r="F27" s="76"/>
      <c r="G27" s="70"/>
      <c r="H27" s="70"/>
    </row>
    <row r="28" spans="1:17" x14ac:dyDescent="0.2">
      <c r="A28" s="69" t="s">
        <v>43</v>
      </c>
      <c r="C28" s="12"/>
      <c r="D28" s="12"/>
      <c r="E28" s="12"/>
      <c r="F28" s="38">
        <f>SUM(D29:D31)</f>
        <v>801156.23</v>
      </c>
      <c r="G28" s="70"/>
      <c r="H28" s="70"/>
      <c r="J28" s="77"/>
      <c r="K28" s="75"/>
      <c r="P28" s="20"/>
    </row>
    <row r="29" spans="1:17" outlineLevel="1" x14ac:dyDescent="0.2">
      <c r="A29" s="69" t="s">
        <v>52</v>
      </c>
      <c r="C29" s="12"/>
      <c r="D29" s="23">
        <v>506801</v>
      </c>
      <c r="E29" s="23"/>
      <c r="F29" s="78"/>
      <c r="G29" s="70"/>
      <c r="H29" s="70"/>
      <c r="J29" s="64"/>
      <c r="P29" s="72"/>
    </row>
    <row r="30" spans="1:17" outlineLevel="1" x14ac:dyDescent="0.2">
      <c r="A30" s="69" t="s">
        <v>53</v>
      </c>
      <c r="C30" s="12"/>
      <c r="D30" s="23">
        <v>262116.77</v>
      </c>
      <c r="E30" s="23"/>
      <c r="F30" s="78"/>
      <c r="G30" s="70"/>
      <c r="H30" s="70"/>
      <c r="J30" s="64"/>
      <c r="P30" s="72"/>
    </row>
    <row r="31" spans="1:17" outlineLevel="1" x14ac:dyDescent="0.2">
      <c r="A31" s="69" t="s">
        <v>54</v>
      </c>
      <c r="C31" s="12"/>
      <c r="D31" s="33">
        <v>32238.46</v>
      </c>
      <c r="E31" s="23"/>
      <c r="F31" s="78"/>
      <c r="G31" s="70"/>
      <c r="H31" s="70"/>
      <c r="I31" s="71"/>
      <c r="O31" s="22"/>
      <c r="Q31" s="79"/>
    </row>
    <row r="32" spans="1:17" outlineLevel="1" x14ac:dyDescent="0.2">
      <c r="A32" s="69"/>
      <c r="C32" s="12"/>
      <c r="D32" s="23"/>
      <c r="E32" s="12"/>
      <c r="F32" s="23"/>
      <c r="G32" s="70"/>
      <c r="H32" s="70"/>
      <c r="I32" s="71"/>
      <c r="O32" s="22"/>
      <c r="Q32" s="79"/>
    </row>
    <row r="33" spans="1:18" ht="15.75" outlineLevel="1" x14ac:dyDescent="0.25">
      <c r="A33" s="66" t="s">
        <v>44</v>
      </c>
      <c r="D33" s="12"/>
      <c r="F33" s="65"/>
      <c r="G33" s="70"/>
      <c r="H33" s="80">
        <f>H23-H26</f>
        <v>147459.22999999986</v>
      </c>
      <c r="I33" s="71"/>
      <c r="O33" s="22"/>
      <c r="Q33" s="79"/>
    </row>
    <row r="34" spans="1:18" x14ac:dyDescent="0.2">
      <c r="A34" s="69"/>
      <c r="D34" s="12"/>
      <c r="F34" s="65"/>
      <c r="G34" s="70"/>
      <c r="H34" s="70"/>
      <c r="J34" s="77"/>
      <c r="K34" s="81"/>
      <c r="Q34" s="22"/>
    </row>
    <row r="35" spans="1:18" ht="15.75" x14ac:dyDescent="0.25">
      <c r="A35" s="66" t="s">
        <v>41</v>
      </c>
      <c r="F35" s="70"/>
      <c r="G35" s="70"/>
      <c r="H35" s="70"/>
      <c r="I35" s="80"/>
      <c r="J35" s="82"/>
      <c r="K35" s="81"/>
    </row>
    <row r="36" spans="1:18" x14ac:dyDescent="0.2">
      <c r="A36" s="69" t="s">
        <v>45</v>
      </c>
      <c r="F36" s="70"/>
      <c r="G36" s="70"/>
      <c r="H36" s="16">
        <v>30749.65</v>
      </c>
      <c r="J36" s="77"/>
    </row>
    <row r="37" spans="1:18" ht="15.75" x14ac:dyDescent="0.25">
      <c r="A37" s="66"/>
      <c r="F37" s="65"/>
      <c r="G37" s="70"/>
      <c r="H37" s="83"/>
      <c r="K37" s="81"/>
    </row>
    <row r="38" spans="1:18" ht="15.75" x14ac:dyDescent="0.25">
      <c r="A38" s="84" t="s">
        <v>46</v>
      </c>
      <c r="H38" s="85">
        <v>57185.61</v>
      </c>
      <c r="I38" s="86"/>
      <c r="O38" s="37"/>
      <c r="P38" s="72"/>
      <c r="Q38" s="72"/>
    </row>
    <row r="39" spans="1:18" x14ac:dyDescent="0.2">
      <c r="A39" s="87"/>
      <c r="F39" s="88"/>
      <c r="G39" s="64"/>
      <c r="H39" s="89"/>
      <c r="I39" s="86"/>
      <c r="J39" s="75"/>
      <c r="K39" s="75"/>
      <c r="O39" s="29"/>
    </row>
    <row r="40" spans="1:18" ht="15.75" x14ac:dyDescent="0.25">
      <c r="A40" s="90" t="s">
        <v>47</v>
      </c>
      <c r="F40" s="91"/>
      <c r="G40" s="64"/>
      <c r="H40" s="92">
        <f>H33-H36-H38</f>
        <v>59523.96999999987</v>
      </c>
      <c r="I40" s="86"/>
      <c r="J40" s="81"/>
      <c r="K40" s="81"/>
      <c r="O40" s="29"/>
    </row>
    <row r="41" spans="1:18" x14ac:dyDescent="0.2">
      <c r="H41" s="82"/>
      <c r="I41" s="93"/>
      <c r="J41" s="94"/>
      <c r="K41" s="95"/>
      <c r="L41" s="36"/>
      <c r="M41" s="36"/>
      <c r="N41" s="36"/>
      <c r="O41" s="36"/>
      <c r="P41" s="22"/>
    </row>
    <row r="42" spans="1:18" ht="15.75" x14ac:dyDescent="0.25">
      <c r="B42" s="96"/>
      <c r="C42" s="97"/>
      <c r="D42" s="97"/>
      <c r="E42" s="97"/>
      <c r="F42" s="97"/>
      <c r="G42" s="97"/>
      <c r="H42" s="98"/>
      <c r="I42" s="71"/>
      <c r="J42" s="37"/>
      <c r="K42" s="1"/>
    </row>
    <row r="43" spans="1:18" s="40" customFormat="1" ht="23.25" customHeight="1" x14ac:dyDescent="0.25">
      <c r="B43" s="96"/>
      <c r="C43" s="97"/>
      <c r="D43" s="97"/>
      <c r="E43" s="97"/>
      <c r="F43" s="97"/>
      <c r="G43" s="97"/>
      <c r="H43" s="99"/>
      <c r="I43" s="41"/>
      <c r="J43" s="82"/>
      <c r="L43" s="1"/>
      <c r="M43" s="1"/>
      <c r="N43" s="1"/>
      <c r="O43" s="1"/>
      <c r="P43" s="1"/>
      <c r="Q43" s="1"/>
      <c r="R43" s="1"/>
    </row>
    <row r="44" spans="1:18" s="40" customFormat="1" x14ac:dyDescent="0.2">
      <c r="L44" s="1"/>
      <c r="M44" s="1"/>
      <c r="N44" s="1"/>
      <c r="O44" s="1"/>
      <c r="P44" s="1"/>
      <c r="Q44" s="1"/>
      <c r="R44" s="1"/>
    </row>
    <row r="48" spans="1:18" ht="15.75" x14ac:dyDescent="0.25">
      <c r="B48" s="118" t="s">
        <v>58</v>
      </c>
      <c r="C48" s="118"/>
      <c r="D48" s="84"/>
      <c r="F48" s="109" t="s">
        <v>59</v>
      </c>
      <c r="H48" s="84"/>
    </row>
    <row r="49" spans="2:6" ht="15.75" x14ac:dyDescent="0.25">
      <c r="B49" s="112" t="s">
        <v>60</v>
      </c>
      <c r="C49" s="112"/>
      <c r="D49" s="84"/>
      <c r="F49" s="104" t="s">
        <v>61</v>
      </c>
    </row>
  </sheetData>
  <mergeCells count="5">
    <mergeCell ref="B1:H1"/>
    <mergeCell ref="B2:H2"/>
    <mergeCell ref="B3:H3"/>
    <mergeCell ref="B48:C48"/>
    <mergeCell ref="B49:C49"/>
  </mergeCells>
  <pageMargins left="0.59055118110236227" right="0.23622047244094491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Osmaro Rodriguez</dc:creator>
  <cp:lastModifiedBy>Osmaro Rodriguez</cp:lastModifiedBy>
  <cp:lastPrinted>2018-04-04T20:41:27Z</cp:lastPrinted>
  <dcterms:created xsi:type="dcterms:W3CDTF">2018-03-01T00:33:25Z</dcterms:created>
  <dcterms:modified xsi:type="dcterms:W3CDTF">2018-04-06T20:29:28Z</dcterms:modified>
</cp:coreProperties>
</file>