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Balance" sheetId="1" r:id="rId1"/>
    <sheet name="EstR" sheetId="2" r:id="rId2"/>
  </sheets>
  <externalReferences>
    <externalReference r:id="rId5"/>
    <externalReference r:id="rId6"/>
  </externalReferences>
  <definedNames>
    <definedName name="_xlnm.Print_Area" localSheetId="0">'Balance'!$A$1:$Z$49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<sst xmlns="http://schemas.openxmlformats.org/spreadsheetml/2006/main" count="71" uniqueCount="61">
  <si>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</si>
  <si>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</si>
  <si>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</si>
  <si>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</si>
  <si>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</si>
  <si>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Deudores Comerciales</t>
  </si>
  <si>
    <t>Inversiones Financieras a Corto Plazo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</si>
  <si>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</si>
  <si>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</si>
  <si>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</si>
  <si>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</si>
  <si>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</si>
  <si>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</si>
  <si>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</si>
  <si>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</si>
  <si>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</si>
  <si>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</si>
  <si>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</si>
  <si>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</si>
  <si>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</si>
  <si>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</si>
  <si>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</si>
  <si>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</si>
  <si>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</si>
  <si>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</si>
  <si>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</si>
  <si>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</si>
  <si>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</si>
  <si>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</si>
  <si>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</si>
  <si>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</si>
  <si>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</si>
  <si>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</si>
  <si>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</si>
  <si>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</si>
  <si>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</si>
  <si>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</si>
  <si>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</si>
  <si>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</si>
  <si>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</si>
  <si>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</si>
  <si>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</si>
  <si>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</si>
  <si>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</si>
  <si>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</si>
  <si>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</si>
  <si>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</si>
  <si>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</si>
  <si>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</si>
  <si>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</si>
  <si>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</si>
  <si>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</si>
  <si>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</si>
  <si>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</si>
  <si>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</si>
  <si>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</si>
  <si>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Rolando Arturo Duarte Schlageter
Representante Legal</t>
  </si>
  <si>
    <t>Lic. Daisy Yanira Pérez Lemus
Contador General</t>
  </si>
  <si>
    <t>JULIO 2017</t>
  </si>
  <si>
    <t>JULIO 2018</t>
  </si>
  <si>
    <t>SARAM, S.A. DE C.V.
Empresa Salvadoreña
ESTADO DE RESULTADO INTEGRAL
Por Los Ejercicios Finalizados al 31 de Julio de 2018 Y Diciembre de 2017
(Expresado en Dolares de Los Estados Unidos de America)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</si>
</sst>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8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96">
    <xf numFmtId="0" fontId="0" fillId="0" borderId="0" xfId="0" applyAlignment="1">
      <alignment vertical="top"/>
    </xf>
    <xf numFmtId="43" fontId="8" fillId="0" borderId="0" xfId="49" applyFont="1" applyAlignment="1">
      <alignment/>
    </xf>
    <xf numFmtId="44" fontId="9" fillId="0" borderId="0" xfId="52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 wrapText="1"/>
    </xf>
    <xf numFmtId="44" fontId="10" fillId="0" borderId="0" xfId="52" applyFont="1" applyBorder="1" applyAlignment="1">
      <alignment horizontal="center" wrapText="1"/>
    </xf>
    <xf numFmtId="0" fontId="11" fillId="0" borderId="0" xfId="49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3" fontId="11" fillId="0" borderId="0" xfId="49" applyFont="1" applyBorder="1" applyAlignment="1">
      <alignment horizontal="center" wrapText="1"/>
    </xf>
    <xf numFmtId="44" fontId="11" fillId="0" borderId="0" xfId="52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4" fontId="8" fillId="0" borderId="0" xfId="52" applyFont="1" applyAlignment="1">
      <alignment/>
    </xf>
    <xf numFmtId="44" fontId="8" fillId="0" borderId="0" xfId="52" applyFont="1" applyBorder="1" applyAlignment="1">
      <alignment/>
    </xf>
    <xf numFmtId="44" fontId="8" fillId="0" borderId="0" xfId="52" applyFont="1" applyBorder="1" applyAlignment="1">
      <alignment horizontal="right"/>
    </xf>
    <xf numFmtId="43" fontId="8" fillId="0" borderId="0" xfId="49" applyFont="1" applyBorder="1" applyAlignment="1">
      <alignment horizontal="right"/>
    </xf>
    <xf numFmtId="43" fontId="8" fillId="0" borderId="0" xfId="49" applyFont="1" applyBorder="1" applyAlignment="1">
      <alignment/>
    </xf>
    <xf numFmtId="49" fontId="12" fillId="0" borderId="0" xfId="0" applyNumberFormat="1" applyFont="1" applyAlignment="1">
      <alignment horizontal="left"/>
    </xf>
    <xf numFmtId="44" fontId="12" fillId="0" borderId="0" xfId="52" applyFont="1" applyBorder="1" applyAlignment="1">
      <alignment horizontal="right"/>
    </xf>
    <xf numFmtId="43" fontId="12" fillId="0" borderId="0" xfId="49" applyFont="1" applyBorder="1" applyAlignment="1">
      <alignment horizontal="right"/>
    </xf>
    <xf numFmtId="44" fontId="12" fillId="0" borderId="0" xfId="52" applyFont="1" applyAlignment="1">
      <alignment/>
    </xf>
    <xf numFmtId="0" fontId="0" fillId="0" borderId="0" xfId="0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4" fillId="0" borderId="0" xfId="52" applyFont="1" applyAlignment="1">
      <alignment/>
    </xf>
    <xf numFmtId="0" fontId="14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10" xfId="49" applyFont="1" applyBorder="1" applyAlignment="1">
      <alignment/>
    </xf>
    <xf numFmtId="43" fontId="7" fillId="0" borderId="10" xfId="49" applyFont="1" applyBorder="1" applyAlignment="1">
      <alignment/>
    </xf>
    <xf numFmtId="49" fontId="15" fillId="0" borderId="0" xfId="0" applyNumberFormat="1" applyFont="1" applyAlignment="1">
      <alignment horizontal="left"/>
    </xf>
    <xf numFmtId="44" fontId="15" fillId="0" borderId="0" xfId="52" applyFont="1" applyAlignment="1">
      <alignment horizontal="right"/>
    </xf>
    <xf numFmtId="43" fontId="15" fillId="0" borderId="0" xfId="49" applyFont="1" applyAlignment="1">
      <alignment horizontal="right"/>
    </xf>
    <xf numFmtId="44" fontId="15" fillId="0" borderId="0" xfId="52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4" fontId="16" fillId="0" borderId="0" xfId="52" applyFont="1" applyAlignment="1">
      <alignment/>
    </xf>
    <xf numFmtId="43" fontId="16" fillId="0" borderId="0" xfId="49" applyFont="1" applyAlignment="1">
      <alignment/>
    </xf>
    <xf numFmtId="44" fontId="16" fillId="0" borderId="0" xfId="52" applyFont="1" applyBorder="1" applyAlignment="1">
      <alignment/>
    </xf>
    <xf numFmtId="43" fontId="15" fillId="33" borderId="0" xfId="49" applyFont="1" applyFill="1" applyAlignment="1">
      <alignment horizontal="right"/>
    </xf>
    <xf numFmtId="49" fontId="17" fillId="0" borderId="0" xfId="0" applyNumberFormat="1" applyFont="1" applyAlignment="1">
      <alignment horizontal="left"/>
    </xf>
    <xf numFmtId="44" fontId="18" fillId="0" borderId="0" xfId="52" applyFont="1" applyAlignment="1">
      <alignment/>
    </xf>
    <xf numFmtId="0" fontId="18" fillId="0" borderId="0" xfId="0" applyFont="1" applyAlignment="1">
      <alignment/>
    </xf>
    <xf numFmtId="44" fontId="13" fillId="0" borderId="0" xfId="52" applyFont="1" applyAlignment="1">
      <alignment horizontal="right"/>
    </xf>
    <xf numFmtId="43" fontId="13" fillId="0" borderId="0" xfId="49" applyFont="1" applyAlignment="1">
      <alignment horizontal="right"/>
    </xf>
    <xf numFmtId="0" fontId="16" fillId="0" borderId="0" xfId="0" applyFont="1" applyFill="1" applyAlignment="1">
      <alignment horizontal="center"/>
    </xf>
    <xf numFmtId="44" fontId="16" fillId="0" borderId="0" xfId="52" applyFont="1" applyFill="1" applyAlignment="1">
      <alignment/>
    </xf>
    <xf numFmtId="43" fontId="16" fillId="0" borderId="0" xfId="49" applyFont="1" applyFill="1" applyAlignment="1">
      <alignment/>
    </xf>
    <xf numFmtId="44" fontId="16" fillId="0" borderId="0" xfId="52" applyFont="1" applyFill="1" applyBorder="1" applyAlignment="1">
      <alignment/>
    </xf>
    <xf numFmtId="43" fontId="19" fillId="0" borderId="0" xfId="49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Alignment="1">
      <alignment horizontal="left"/>
    </xf>
    <xf numFmtId="43" fontId="20" fillId="0" borderId="0" xfId="49" applyFont="1" applyBorder="1" applyAlignment="1">
      <alignment horizontal="right"/>
    </xf>
    <xf numFmtId="43" fontId="16" fillId="0" borderId="0" xfId="49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43" fontId="16" fillId="0" borderId="11" xfId="49" applyFont="1" applyFill="1" applyBorder="1" applyAlignment="1">
      <alignment/>
    </xf>
    <xf numFmtId="0" fontId="21" fillId="0" borderId="0" xfId="0" applyFont="1" applyAlignment="1">
      <alignment/>
    </xf>
    <xf numFmtId="43" fontId="16" fillId="33" borderId="0" xfId="49" applyFont="1" applyFill="1" applyBorder="1" applyAlignment="1">
      <alignment/>
    </xf>
    <xf numFmtId="0" fontId="7" fillId="0" borderId="0" xfId="0" applyFont="1" applyAlignment="1">
      <alignment/>
    </xf>
    <xf numFmtId="49" fontId="22" fillId="0" borderId="0" xfId="0" applyNumberFormat="1" applyFont="1" applyFill="1" applyAlignment="1">
      <alignment horizontal="center"/>
    </xf>
    <xf numFmtId="44" fontId="19" fillId="0" borderId="0" xfId="52" applyFont="1" applyFill="1" applyAlignment="1">
      <alignment/>
    </xf>
    <xf numFmtId="43" fontId="19" fillId="0" borderId="12" xfId="49" applyFont="1" applyFill="1" applyBorder="1" applyAlignment="1">
      <alignment/>
    </xf>
    <xf numFmtId="44" fontId="19" fillId="0" borderId="0" xfId="52" applyFont="1" applyFill="1" applyBorder="1" applyAlignment="1">
      <alignment/>
    </xf>
    <xf numFmtId="0" fontId="0" fillId="0" borderId="0" xfId="54">
      <alignment vertical="top"/>
      <protection/>
    </xf>
    <xf numFmtId="172" fontId="3" fillId="0" borderId="0" xfId="54" applyNumberFormat="1" applyFont="1" applyAlignment="1">
      <alignment horizontal="right" vertical="top" wrapText="1"/>
      <protection/>
    </xf>
    <xf numFmtId="172" fontId="4" fillId="0" borderId="0" xfId="54" applyNumberFormat="1" applyFont="1" applyAlignment="1">
      <alignment horizontal="right" vertical="top" wrapText="1"/>
      <protection/>
    </xf>
    <xf numFmtId="172" fontId="6" fillId="0" borderId="0" xfId="54" applyNumberFormat="1" applyFont="1" applyAlignment="1">
      <alignment horizontal="right" vertical="top" wrapText="1"/>
      <protection/>
    </xf>
    <xf numFmtId="174" fontId="1" fillId="0" borderId="13" xfId="54" applyNumberFormat="1" applyFont="1" applyBorder="1" applyAlignment="1">
      <alignment horizontal="right" vertical="top" wrapText="1"/>
      <protection/>
    </xf>
    <xf numFmtId="174" fontId="0" fillId="0" borderId="0" xfId="54" applyNumberFormat="1">
      <alignment vertical="top"/>
      <protection/>
    </xf>
    <xf numFmtId="43" fontId="0" fillId="0" borderId="0" xfId="47" applyFont="1" applyAlignment="1">
      <alignment vertical="top"/>
    </xf>
    <xf numFmtId="172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172" fontId="23" fillId="0" borderId="0" xfId="0" applyNumberFormat="1" applyFont="1" applyAlignment="1">
      <alignment horizontal="right" vertical="top" wrapText="1"/>
    </xf>
    <xf numFmtId="0" fontId="5" fillId="0" borderId="0" xfId="54" applyFont="1" applyAlignment="1">
      <alignment horizontal="left" vertical="top" wrapText="1" readingOrder="1"/>
      <protection/>
    </xf>
    <xf numFmtId="0" fontId="1" fillId="0" borderId="0" xfId="54" applyFont="1" applyAlignment="1">
      <alignment horizontal="left" vertical="top" readingOrder="1"/>
      <protection/>
    </xf>
    <xf numFmtId="173" fontId="1" fillId="0" borderId="13" xfId="54" applyNumberFormat="1" applyFont="1" applyBorder="1" applyAlignment="1">
      <alignment horizontal="right" vertical="top" wrapText="1"/>
      <protection/>
    </xf>
    <xf numFmtId="0" fontId="0" fillId="0" borderId="0" xfId="54" applyFont="1" applyAlignment="1">
      <alignment horizontal="left" vertical="top" wrapText="1" readingOrder="1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left" vertical="top" wrapText="1"/>
      <protection/>
    </xf>
    <xf numFmtId="172" fontId="6" fillId="0" borderId="0" xfId="54" applyNumberFormat="1" applyFont="1" applyAlignment="1">
      <alignment horizontal="right" vertical="top" wrapText="1"/>
      <protection/>
    </xf>
    <xf numFmtId="0" fontId="3" fillId="0" borderId="0" xfId="54" applyFont="1" applyAlignment="1">
      <alignment horizontal="left" vertical="top" wrapText="1"/>
      <protection/>
    </xf>
    <xf numFmtId="39" fontId="3" fillId="0" borderId="0" xfId="54" applyNumberFormat="1" applyFont="1" applyAlignment="1">
      <alignment horizontal="right" vertical="top" wrapText="1"/>
      <protection/>
    </xf>
    <xf numFmtId="0" fontId="4" fillId="0" borderId="0" xfId="54" applyFont="1" applyAlignment="1">
      <alignment horizontal="left" vertical="top" wrapText="1"/>
      <protection/>
    </xf>
    <xf numFmtId="173" fontId="4" fillId="0" borderId="0" xfId="54" applyNumberFormat="1" applyFont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horizontal="center" vertical="top" wrapText="1" readingOrder="1"/>
      <protection/>
    </xf>
    <xf numFmtId="49" fontId="2" fillId="0" borderId="0" xfId="54" applyNumberFormat="1" applyFont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 readingOrder="1"/>
      <protection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47625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comparativo%20Mayo%202017%20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comparativo%20Julio%202017%20-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Balanza"/>
      <sheetName val="Mayor"/>
      <sheetName val="Mayor valor"/>
      <sheetName val="Bala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Balanza"/>
      <sheetName val="Mayor"/>
      <sheetName val="Mayor valor"/>
      <sheetName val="Bal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showOutlineSymbols="0" zoomScalePageLayoutView="0" workbookViewId="0" topLeftCell="A24">
      <selection activeCell="T1" sqref="T1"/>
    </sheetView>
  </sheetViews>
  <sheetFormatPr defaultColWidth="6.8515625" defaultRowHeight="12.75" customHeight="1"/>
  <cols>
    <col min="1" max="1" width="2.28125" style="66" customWidth="1"/>
    <col min="2" max="2" width="8.00390625" style="66" customWidth="1"/>
    <col min="3" max="3" width="1.57421875" style="66" customWidth="1"/>
    <col min="4" max="4" width="2.57421875" style="66" customWidth="1"/>
    <col min="5" max="5" width="3.421875" style="66" customWidth="1"/>
    <col min="6" max="6" width="1.1484375" style="66" customWidth="1"/>
    <col min="7" max="7" width="0.9921875" style="66" customWidth="1"/>
    <col min="8" max="8" width="2.28125" style="66" customWidth="1"/>
    <col min="9" max="9" width="2.421875" style="66" customWidth="1"/>
    <col min="10" max="10" width="5.140625" style="66" customWidth="1"/>
    <col min="11" max="11" width="15.57421875" style="66" customWidth="1"/>
    <col min="12" max="12" width="3.421875" style="66" customWidth="1"/>
    <col min="13" max="13" width="2.28125" style="66" customWidth="1"/>
    <col min="14" max="14" width="1.1484375" style="66" customWidth="1"/>
    <col min="15" max="15" width="13.8515625" style="66" customWidth="1"/>
    <col min="16" max="16" width="3.7109375" style="66" customWidth="1"/>
    <col min="17" max="17" width="1.1484375" style="66" customWidth="1"/>
    <col min="18" max="18" width="2.00390625" style="66" customWidth="1"/>
    <col min="19" max="19" width="2.57421875" style="66" customWidth="1"/>
    <col min="20" max="20" width="13.8515625" style="66" customWidth="1"/>
    <col min="21" max="21" width="3.57421875" style="66" customWidth="1"/>
    <col min="22" max="22" width="3.421875" style="66" customWidth="1"/>
    <col min="23" max="23" width="2.28125" style="66" customWidth="1"/>
    <col min="24" max="24" width="1.7109375" style="66" customWidth="1"/>
    <col min="25" max="25" width="13.28125" style="66" customWidth="1"/>
    <col min="26" max="26" width="3.28125" style="66" customWidth="1"/>
    <col min="27" max="16384" width="6.8515625" style="66" customWidth="1"/>
  </cols>
  <sheetData>
    <row r="1" ht="12" customHeight="1"/>
    <row r="2" spans="1:26" ht="12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ht="12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1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ht="6" customHeight="1"/>
    <row r="7" spans="13:26" ht="12.75" customHeight="1">
      <c r="M7" s="92" t="s">
        <v>58</v>
      </c>
      <c r="N7" s="92"/>
      <c r="O7" s="92"/>
      <c r="P7" s="92"/>
      <c r="S7" s="92" t="s">
        <v>59</v>
      </c>
      <c r="T7" s="92"/>
      <c r="U7" s="92"/>
      <c r="W7" s="93" t="s">
        <v>1</v>
      </c>
      <c r="X7" s="93"/>
      <c r="Y7" s="93"/>
      <c r="Z7" s="93"/>
    </row>
    <row r="8" ht="7.5" customHeight="1"/>
    <row r="9" spans="1:25" ht="14.25" customHeight="1">
      <c r="A9" s="86" t="s">
        <v>2</v>
      </c>
      <c r="B9" s="86"/>
      <c r="C9" s="86"/>
      <c r="D9" s="86"/>
      <c r="E9" s="86"/>
      <c r="F9" s="86"/>
      <c r="G9" s="86"/>
      <c r="O9" s="67">
        <f>+O23</f>
        <v>16929174.490000002</v>
      </c>
      <c r="T9" s="67">
        <f>+T10+T16</f>
        <v>18410341.800000004</v>
      </c>
      <c r="X9" s="87">
        <f>+T9-O9</f>
        <v>1481167.3100000024</v>
      </c>
      <c r="Y9" s="87"/>
    </row>
    <row r="10" spans="2:25" ht="13.5" customHeight="1">
      <c r="B10" s="88" t="s">
        <v>3</v>
      </c>
      <c r="C10" s="88"/>
      <c r="D10" s="88"/>
      <c r="E10" s="88"/>
      <c r="F10" s="88"/>
      <c r="G10" s="88"/>
      <c r="H10" s="88"/>
      <c r="O10" s="68">
        <f>SUM(O11:O15)</f>
        <v>6482600.5</v>
      </c>
      <c r="T10" s="68">
        <f>SUM(T11:T15)</f>
        <v>6896340.790000001</v>
      </c>
      <c r="X10" s="89">
        <f>+T10-O10</f>
        <v>413740.29000000097</v>
      </c>
      <c r="Y10" s="89"/>
    </row>
    <row r="11" spans="1:25" ht="13.5" customHeight="1">
      <c r="A11" s="83">
        <v>1101</v>
      </c>
      <c r="B11" s="83"/>
      <c r="E11" s="84" t="s">
        <v>4</v>
      </c>
      <c r="F11" s="84"/>
      <c r="G11" s="84"/>
      <c r="H11" s="84"/>
      <c r="I11" s="84"/>
      <c r="J11" s="84"/>
      <c r="K11" s="84"/>
      <c r="L11" s="84"/>
      <c r="O11" s="76">
        <v>669844.49</v>
      </c>
      <c r="T11" s="69">
        <v>579297.03</v>
      </c>
      <c r="X11" s="85">
        <f aca="true" t="shared" si="0" ref="X11:X21">+T11-O11</f>
        <v>-90547.45999999996</v>
      </c>
      <c r="Y11" s="85"/>
    </row>
    <row r="12" spans="1:25" ht="13.5" customHeight="1">
      <c r="A12" s="83">
        <v>1102</v>
      </c>
      <c r="B12" s="83"/>
      <c r="E12" s="84" t="s">
        <v>6</v>
      </c>
      <c r="F12" s="84"/>
      <c r="G12" s="84"/>
      <c r="H12" s="84"/>
      <c r="I12" s="84"/>
      <c r="J12" s="84"/>
      <c r="K12" s="84"/>
      <c r="L12" s="84"/>
      <c r="O12" s="73">
        <v>396034.67</v>
      </c>
      <c r="T12" s="69">
        <v>396034.67</v>
      </c>
      <c r="X12" s="85">
        <f t="shared" si="0"/>
        <v>0</v>
      </c>
      <c r="Y12" s="85"/>
    </row>
    <row r="13" spans="1:25" ht="13.5" customHeight="1">
      <c r="A13" s="83">
        <v>1103</v>
      </c>
      <c r="B13" s="83"/>
      <c r="E13" s="84" t="s">
        <v>5</v>
      </c>
      <c r="F13" s="84"/>
      <c r="G13" s="84"/>
      <c r="H13" s="84"/>
      <c r="I13" s="84"/>
      <c r="J13" s="84"/>
      <c r="K13" s="84"/>
      <c r="L13" s="84"/>
      <c r="O13" s="73">
        <v>1687742.97</v>
      </c>
      <c r="T13" s="69">
        <v>2119781.8200000003</v>
      </c>
      <c r="X13" s="85">
        <f t="shared" si="0"/>
        <v>432038.8500000003</v>
      </c>
      <c r="Y13" s="85"/>
    </row>
    <row r="14" spans="1:25" ht="13.5" customHeight="1">
      <c r="A14" s="83">
        <v>1104</v>
      </c>
      <c r="B14" s="83"/>
      <c r="E14" s="84" t="s">
        <v>7</v>
      </c>
      <c r="F14" s="84"/>
      <c r="G14" s="84"/>
      <c r="H14" s="84"/>
      <c r="I14" s="84"/>
      <c r="J14" s="84"/>
      <c r="K14" s="84"/>
      <c r="L14" s="84"/>
      <c r="O14" s="73">
        <v>3384603.45</v>
      </c>
      <c r="T14" s="69">
        <v>3342165.44</v>
      </c>
      <c r="X14" s="85">
        <f t="shared" si="0"/>
        <v>-42438.01000000024</v>
      </c>
      <c r="Y14" s="85"/>
    </row>
    <row r="15" spans="1:25" ht="13.5" customHeight="1">
      <c r="A15" s="83">
        <v>1105</v>
      </c>
      <c r="B15" s="83"/>
      <c r="E15" s="84" t="s">
        <v>8</v>
      </c>
      <c r="F15" s="84"/>
      <c r="G15" s="84"/>
      <c r="H15" s="84"/>
      <c r="I15" s="84"/>
      <c r="J15" s="84"/>
      <c r="K15" s="84"/>
      <c r="L15" s="84"/>
      <c r="O15" s="73">
        <v>344374.92</v>
      </c>
      <c r="T15" s="69">
        <v>459061.8300000001</v>
      </c>
      <c r="X15" s="85">
        <f t="shared" si="0"/>
        <v>114686.91000000009</v>
      </c>
      <c r="Y15" s="85"/>
    </row>
    <row r="16" spans="2:25" ht="13.5" customHeight="1">
      <c r="B16" s="88" t="s">
        <v>9</v>
      </c>
      <c r="C16" s="88"/>
      <c r="D16" s="88"/>
      <c r="E16" s="88"/>
      <c r="F16" s="88"/>
      <c r="G16" s="88"/>
      <c r="H16" s="88"/>
      <c r="O16" s="68">
        <f>SUM(O17:O21)</f>
        <v>10446573.990000002</v>
      </c>
      <c r="T16" s="68">
        <f>SUM(T17:T21)</f>
        <v>11514001.010000002</v>
      </c>
      <c r="X16" s="89">
        <f t="shared" si="0"/>
        <v>1067427.0199999996</v>
      </c>
      <c r="Y16" s="89"/>
    </row>
    <row r="17" spans="1:25" ht="13.5" customHeight="1">
      <c r="A17" s="83">
        <v>1201</v>
      </c>
      <c r="B17" s="83"/>
      <c r="E17" s="84" t="s">
        <v>10</v>
      </c>
      <c r="F17" s="84"/>
      <c r="G17" s="84"/>
      <c r="H17" s="84"/>
      <c r="I17" s="84"/>
      <c r="J17" s="84"/>
      <c r="K17" s="84"/>
      <c r="L17" s="84"/>
      <c r="O17" s="73">
        <v>12271800.25</v>
      </c>
      <c r="T17" s="69">
        <v>15025679.75</v>
      </c>
      <c r="X17" s="85">
        <f t="shared" si="0"/>
        <v>2753879.5</v>
      </c>
      <c r="Y17" s="85"/>
    </row>
    <row r="18" spans="1:25" ht="13.5" customHeight="1">
      <c r="A18" s="83">
        <v>1202</v>
      </c>
      <c r="B18" s="83"/>
      <c r="E18" s="84" t="s">
        <v>11</v>
      </c>
      <c r="F18" s="84"/>
      <c r="G18" s="84"/>
      <c r="H18" s="84"/>
      <c r="I18" s="84"/>
      <c r="J18" s="84"/>
      <c r="K18" s="84"/>
      <c r="L18" s="84"/>
      <c r="O18" s="73">
        <v>-3818050.19</v>
      </c>
      <c r="T18" s="69">
        <v>-4819413.359999999</v>
      </c>
      <c r="X18" s="85">
        <f t="shared" si="0"/>
        <v>-1001363.1699999995</v>
      </c>
      <c r="Y18" s="85"/>
    </row>
    <row r="19" spans="1:25" ht="13.5" customHeight="1">
      <c r="A19" s="83">
        <v>1203</v>
      </c>
      <c r="B19" s="83"/>
      <c r="E19" s="84" t="s">
        <v>12</v>
      </c>
      <c r="F19" s="84"/>
      <c r="G19" s="84"/>
      <c r="H19" s="84"/>
      <c r="I19" s="84"/>
      <c r="J19" s="84"/>
      <c r="K19" s="84"/>
      <c r="L19" s="84"/>
      <c r="O19" s="73">
        <v>5930.96</v>
      </c>
      <c r="T19" s="69">
        <v>2777.0800000000017</v>
      </c>
      <c r="X19" s="85">
        <f t="shared" si="0"/>
        <v>-3153.8799999999983</v>
      </c>
      <c r="Y19" s="85"/>
    </row>
    <row r="20" spans="1:25" ht="13.5" customHeight="1">
      <c r="A20" s="83">
        <v>1205</v>
      </c>
      <c r="B20" s="83"/>
      <c r="E20" s="84" t="s">
        <v>13</v>
      </c>
      <c r="F20" s="84"/>
      <c r="G20" s="84"/>
      <c r="H20" s="84"/>
      <c r="I20" s="84"/>
      <c r="J20" s="84"/>
      <c r="K20" s="84"/>
      <c r="L20" s="84"/>
      <c r="O20" s="73">
        <v>0</v>
      </c>
      <c r="T20" s="69">
        <v>0</v>
      </c>
      <c r="X20" s="85">
        <f t="shared" si="0"/>
        <v>0</v>
      </c>
      <c r="Y20" s="85"/>
    </row>
    <row r="21" spans="1:25" ht="13.5" customHeight="1">
      <c r="A21" s="83">
        <v>1208</v>
      </c>
      <c r="B21" s="83"/>
      <c r="E21" s="84" t="s">
        <v>14</v>
      </c>
      <c r="F21" s="84"/>
      <c r="G21" s="84"/>
      <c r="H21" s="84"/>
      <c r="I21" s="84"/>
      <c r="J21" s="84"/>
      <c r="K21" s="84"/>
      <c r="L21" s="84"/>
      <c r="O21" s="73">
        <v>1986892.97</v>
      </c>
      <c r="T21" s="69">
        <v>1304957.54</v>
      </c>
      <c r="X21" s="85">
        <f t="shared" si="0"/>
        <v>-681935.4299999999</v>
      </c>
      <c r="Y21" s="85"/>
    </row>
    <row r="22" ht="6" customHeight="1"/>
    <row r="23" spans="7:20" ht="13.5" customHeight="1" thickBot="1">
      <c r="G23" s="90" t="s">
        <v>15</v>
      </c>
      <c r="H23" s="90"/>
      <c r="I23" s="90"/>
      <c r="J23" s="90"/>
      <c r="K23" s="90"/>
      <c r="O23" s="70">
        <f>+O16+O10</f>
        <v>16929174.490000002</v>
      </c>
      <c r="T23" s="70">
        <f>+T9</f>
        <v>18410341.800000004</v>
      </c>
    </row>
    <row r="24" ht="13.5" thickTop="1"/>
    <row r="25" spans="1:25" ht="14.25" customHeight="1">
      <c r="A25" s="86" t="s">
        <v>16</v>
      </c>
      <c r="B25" s="86"/>
      <c r="C25" s="86"/>
      <c r="D25" s="86"/>
      <c r="E25" s="86"/>
      <c r="F25" s="86"/>
      <c r="G25" s="86"/>
      <c r="O25" s="67">
        <f>+O26+O32</f>
        <v>10213236.719999999</v>
      </c>
      <c r="T25" s="67">
        <f>+T26+T32</f>
        <v>11534911.02</v>
      </c>
      <c r="X25" s="87">
        <f aca="true" t="shared" si="1" ref="X25:X41">+T25-O25</f>
        <v>1321674.3000000007</v>
      </c>
      <c r="Y25" s="87"/>
    </row>
    <row r="26" spans="2:25" ht="13.5" customHeight="1">
      <c r="B26" s="88" t="s">
        <v>17</v>
      </c>
      <c r="C26" s="88"/>
      <c r="D26" s="88"/>
      <c r="E26" s="88"/>
      <c r="F26" s="88"/>
      <c r="G26" s="88"/>
      <c r="H26" s="88"/>
      <c r="O26" s="68">
        <f>SUM(O27:O31)</f>
        <v>4086886.8999999994</v>
      </c>
      <c r="T26" s="68">
        <f>SUM(T27:T31)</f>
        <v>6294416.43</v>
      </c>
      <c r="X26" s="89">
        <f t="shared" si="1"/>
        <v>2207529.5300000003</v>
      </c>
      <c r="Y26" s="89"/>
    </row>
    <row r="27" spans="1:25" ht="13.5" customHeight="1">
      <c r="A27" s="83">
        <v>2101</v>
      </c>
      <c r="B27" s="83"/>
      <c r="E27" s="84" t="s">
        <v>18</v>
      </c>
      <c r="F27" s="84"/>
      <c r="G27" s="84"/>
      <c r="H27" s="84"/>
      <c r="I27" s="84"/>
      <c r="J27" s="84"/>
      <c r="K27" s="84"/>
      <c r="L27" s="84"/>
      <c r="O27" s="73">
        <v>2411180.05</v>
      </c>
      <c r="T27" s="69">
        <v>4211372.36</v>
      </c>
      <c r="X27" s="85">
        <f t="shared" si="1"/>
        <v>1800192.3100000005</v>
      </c>
      <c r="Y27" s="85"/>
    </row>
    <row r="28" spans="1:25" ht="13.5" customHeight="1">
      <c r="A28" s="83">
        <v>2102</v>
      </c>
      <c r="B28" s="83"/>
      <c r="E28" s="84" t="s">
        <v>19</v>
      </c>
      <c r="F28" s="84"/>
      <c r="G28" s="84"/>
      <c r="H28" s="84"/>
      <c r="I28" s="84"/>
      <c r="J28" s="84"/>
      <c r="K28" s="84"/>
      <c r="L28" s="84"/>
      <c r="O28" s="73">
        <v>1481107.52</v>
      </c>
      <c r="T28" s="69">
        <v>1846404.4499999997</v>
      </c>
      <c r="X28" s="85">
        <f t="shared" si="1"/>
        <v>365296.9299999997</v>
      </c>
      <c r="Y28" s="85"/>
    </row>
    <row r="29" spans="1:25" ht="13.5" customHeight="1">
      <c r="A29" s="83">
        <v>2104</v>
      </c>
      <c r="B29" s="83"/>
      <c r="E29" s="84" t="s">
        <v>20</v>
      </c>
      <c r="F29" s="84"/>
      <c r="G29" s="84"/>
      <c r="H29" s="84"/>
      <c r="I29" s="84"/>
      <c r="J29" s="84"/>
      <c r="K29" s="84"/>
      <c r="L29" s="84"/>
      <c r="O29" s="73">
        <v>95231.73</v>
      </c>
      <c r="T29" s="69">
        <v>95219.14000000001</v>
      </c>
      <c r="X29" s="85">
        <f t="shared" si="1"/>
        <v>-12.589999999981956</v>
      </c>
      <c r="Y29" s="85"/>
    </row>
    <row r="30" spans="1:25" ht="13.5" customHeight="1">
      <c r="A30" s="83">
        <v>2105</v>
      </c>
      <c r="B30" s="83"/>
      <c r="E30" s="84" t="s">
        <v>21</v>
      </c>
      <c r="F30" s="84"/>
      <c r="G30" s="84"/>
      <c r="H30" s="84"/>
      <c r="I30" s="84"/>
      <c r="J30" s="84"/>
      <c r="K30" s="84"/>
      <c r="L30" s="84"/>
      <c r="O30" s="73">
        <v>99184.34</v>
      </c>
      <c r="T30" s="69">
        <v>70199.02</v>
      </c>
      <c r="X30" s="85">
        <f t="shared" si="1"/>
        <v>-28985.319999999992</v>
      </c>
      <c r="Y30" s="85"/>
    </row>
    <row r="31" spans="1:25" ht="13.5" customHeight="1">
      <c r="A31" s="83">
        <v>2106</v>
      </c>
      <c r="B31" s="83"/>
      <c r="E31" s="84" t="s">
        <v>22</v>
      </c>
      <c r="F31" s="84"/>
      <c r="G31" s="84"/>
      <c r="H31" s="84"/>
      <c r="I31" s="84"/>
      <c r="J31" s="84"/>
      <c r="K31" s="84"/>
      <c r="L31" s="84"/>
      <c r="O31" s="73">
        <v>183.26</v>
      </c>
      <c r="T31" s="69">
        <v>71221.46</v>
      </c>
      <c r="X31" s="85">
        <f t="shared" si="1"/>
        <v>71038.20000000001</v>
      </c>
      <c r="Y31" s="85"/>
    </row>
    <row r="32" spans="2:25" ht="13.5" customHeight="1">
      <c r="B32" s="88" t="s">
        <v>23</v>
      </c>
      <c r="C32" s="88"/>
      <c r="D32" s="88"/>
      <c r="E32" s="88"/>
      <c r="F32" s="88"/>
      <c r="G32" s="88"/>
      <c r="H32" s="88"/>
      <c r="O32" s="68">
        <f>SUM(O33:O34)</f>
        <v>6126349.82</v>
      </c>
      <c r="T32" s="68">
        <f>SUM(T33:T34)</f>
        <v>5240494.59</v>
      </c>
      <c r="X32" s="89">
        <f t="shared" si="1"/>
        <v>-885855.2300000004</v>
      </c>
      <c r="Y32" s="89"/>
    </row>
    <row r="33" spans="1:25" ht="13.5" customHeight="1">
      <c r="A33" s="83">
        <v>2201</v>
      </c>
      <c r="B33" s="83"/>
      <c r="E33" s="84" t="s">
        <v>24</v>
      </c>
      <c r="F33" s="84"/>
      <c r="G33" s="84"/>
      <c r="H33" s="84"/>
      <c r="I33" s="84"/>
      <c r="J33" s="84"/>
      <c r="K33" s="84"/>
      <c r="L33" s="84"/>
      <c r="O33" s="73">
        <v>5954921.25</v>
      </c>
      <c r="T33" s="69">
        <v>5065779.18</v>
      </c>
      <c r="X33" s="85">
        <f t="shared" si="1"/>
        <v>-889142.0700000003</v>
      </c>
      <c r="Y33" s="85"/>
    </row>
    <row r="34" spans="1:25" ht="13.5" customHeight="1">
      <c r="A34" s="83">
        <v>2204</v>
      </c>
      <c r="B34" s="83"/>
      <c r="E34" s="84" t="s">
        <v>25</v>
      </c>
      <c r="F34" s="84"/>
      <c r="G34" s="84"/>
      <c r="H34" s="84"/>
      <c r="I34" s="84"/>
      <c r="J34" s="84"/>
      <c r="K34" s="84"/>
      <c r="L34" s="84"/>
      <c r="O34" s="73">
        <v>171428.57</v>
      </c>
      <c r="T34" s="69">
        <v>174715.41</v>
      </c>
      <c r="X34" s="85">
        <f t="shared" si="1"/>
        <v>3286.8399999999965</v>
      </c>
      <c r="Y34" s="85"/>
    </row>
    <row r="35" spans="1:25" ht="14.25" customHeight="1">
      <c r="A35" s="86" t="s">
        <v>26</v>
      </c>
      <c r="B35" s="86"/>
      <c r="C35" s="86"/>
      <c r="D35" s="86"/>
      <c r="E35" s="86"/>
      <c r="F35" s="86"/>
      <c r="G35" s="86"/>
      <c r="O35" s="67">
        <f>+O36</f>
        <v>6715937.77</v>
      </c>
      <c r="T35" s="67">
        <f>+T36</f>
        <v>6875430.779999998</v>
      </c>
      <c r="X35" s="87">
        <f t="shared" si="1"/>
        <v>159493.00999999885</v>
      </c>
      <c r="Y35" s="87"/>
    </row>
    <row r="36" spans="2:25" ht="13.5" customHeight="1">
      <c r="B36" s="88" t="s">
        <v>26</v>
      </c>
      <c r="C36" s="88"/>
      <c r="D36" s="88"/>
      <c r="E36" s="88"/>
      <c r="F36" s="88"/>
      <c r="G36" s="88"/>
      <c r="H36" s="88"/>
      <c r="O36" s="68">
        <f>SUM(O37:O41)</f>
        <v>6715937.77</v>
      </c>
      <c r="T36" s="68">
        <f>SUM(T37:T41)</f>
        <v>6875430.779999998</v>
      </c>
      <c r="X36" s="89">
        <f t="shared" si="1"/>
        <v>159493.00999999885</v>
      </c>
      <c r="Y36" s="89"/>
    </row>
    <row r="37" spans="1:25" ht="13.5" customHeight="1">
      <c r="A37" s="83">
        <v>3101</v>
      </c>
      <c r="B37" s="83"/>
      <c r="E37" s="84" t="s">
        <v>27</v>
      </c>
      <c r="F37" s="84"/>
      <c r="G37" s="84"/>
      <c r="H37" s="84"/>
      <c r="I37" s="84"/>
      <c r="J37" s="84"/>
      <c r="K37" s="84"/>
      <c r="L37" s="84"/>
      <c r="O37" s="73">
        <v>3150000</v>
      </c>
      <c r="T37" s="69">
        <v>3150000</v>
      </c>
      <c r="X37" s="85">
        <f t="shared" si="1"/>
        <v>0</v>
      </c>
      <c r="Y37" s="85"/>
    </row>
    <row r="38" spans="1:25" ht="13.5" customHeight="1">
      <c r="A38" s="83">
        <v>3104</v>
      </c>
      <c r="B38" s="83"/>
      <c r="E38" s="84" t="s">
        <v>28</v>
      </c>
      <c r="F38" s="84"/>
      <c r="G38" s="84"/>
      <c r="H38" s="84"/>
      <c r="I38" s="84"/>
      <c r="J38" s="84"/>
      <c r="K38" s="84"/>
      <c r="L38" s="84"/>
      <c r="O38" s="73">
        <v>620018.33</v>
      </c>
      <c r="T38" s="69">
        <v>707323.9</v>
      </c>
      <c r="X38" s="85">
        <f t="shared" si="1"/>
        <v>87305.57000000007</v>
      </c>
      <c r="Y38" s="85"/>
    </row>
    <row r="39" spans="1:25" ht="13.5" customHeight="1">
      <c r="A39" s="83">
        <v>3105</v>
      </c>
      <c r="B39" s="83"/>
      <c r="E39" s="84" t="s">
        <v>29</v>
      </c>
      <c r="F39" s="84"/>
      <c r="G39" s="84"/>
      <c r="H39" s="84"/>
      <c r="I39" s="84"/>
      <c r="J39" s="84"/>
      <c r="K39" s="84"/>
      <c r="L39" s="84"/>
      <c r="O39" s="73">
        <v>1784045.71</v>
      </c>
      <c r="T39" s="69">
        <v>1977450.15</v>
      </c>
      <c r="X39" s="85">
        <f t="shared" si="1"/>
        <v>193404.43999999994</v>
      </c>
      <c r="Y39" s="85"/>
    </row>
    <row r="40" spans="1:25" ht="13.5" customHeight="1">
      <c r="A40" s="83">
        <v>3108</v>
      </c>
      <c r="B40" s="83"/>
      <c r="E40" s="84" t="s">
        <v>30</v>
      </c>
      <c r="F40" s="84"/>
      <c r="G40" s="84"/>
      <c r="H40" s="84"/>
      <c r="I40" s="84"/>
      <c r="J40" s="84"/>
      <c r="K40" s="84"/>
      <c r="L40" s="84"/>
      <c r="O40" s="73">
        <v>316007.92</v>
      </c>
      <c r="T40" s="69">
        <v>316007.92</v>
      </c>
      <c r="X40" s="85">
        <f t="shared" si="1"/>
        <v>0</v>
      </c>
      <c r="Y40" s="85"/>
    </row>
    <row r="41" spans="1:25" ht="13.5" customHeight="1">
      <c r="A41" s="83">
        <v>3106</v>
      </c>
      <c r="B41" s="83"/>
      <c r="E41" s="84" t="s">
        <v>31</v>
      </c>
      <c r="F41" s="84"/>
      <c r="G41" s="84"/>
      <c r="H41" s="84"/>
      <c r="I41" s="84"/>
      <c r="J41" s="84"/>
      <c r="K41" s="84"/>
      <c r="L41" s="84"/>
      <c r="O41" s="73">
        <v>845865.81</v>
      </c>
      <c r="T41" s="69">
        <v>724648.8099999988</v>
      </c>
      <c r="X41" s="85">
        <f t="shared" si="1"/>
        <v>-121217.00000000128</v>
      </c>
      <c r="Y41" s="85"/>
    </row>
    <row r="42" spans="5:11" ht="9.75" customHeight="1">
      <c r="E42" s="77"/>
      <c r="F42" s="77"/>
      <c r="G42" s="77"/>
      <c r="H42" s="77"/>
      <c r="I42" s="77"/>
      <c r="J42" s="77"/>
      <c r="K42" s="77"/>
    </row>
    <row r="43" spans="7:20" ht="18" customHeight="1" thickBot="1">
      <c r="G43" s="78" t="s">
        <v>32</v>
      </c>
      <c r="H43" s="78"/>
      <c r="I43" s="78"/>
      <c r="J43" s="78"/>
      <c r="K43" s="78"/>
      <c r="L43" s="79">
        <f>+O25+O35</f>
        <v>16929174.49</v>
      </c>
      <c r="M43" s="79"/>
      <c r="N43" s="79"/>
      <c r="O43" s="79"/>
      <c r="R43" s="79">
        <f>+T25+T35</f>
        <v>18410341.799999997</v>
      </c>
      <c r="S43" s="79"/>
      <c r="T43" s="79"/>
    </row>
    <row r="44" spans="4:10" ht="13.5" thickTop="1">
      <c r="D44" s="80"/>
      <c r="E44" s="80"/>
      <c r="F44" s="80"/>
      <c r="G44" s="80"/>
      <c r="H44" s="80"/>
      <c r="I44" s="80"/>
      <c r="J44" s="80"/>
    </row>
    <row r="45" spans="15:20" ht="10.5" customHeight="1">
      <c r="O45" s="71"/>
      <c r="T45" s="72"/>
    </row>
    <row r="47" spans="4:24" s="22" customFormat="1" ht="24.75" customHeight="1">
      <c r="D47" s="81" t="s">
        <v>56</v>
      </c>
      <c r="E47" s="81"/>
      <c r="F47" s="81"/>
      <c r="G47" s="81"/>
      <c r="H47" s="81"/>
      <c r="I47" s="81"/>
      <c r="J47" s="81"/>
      <c r="K47" s="81"/>
      <c r="P47" s="82" t="s">
        <v>57</v>
      </c>
      <c r="Q47" s="82"/>
      <c r="R47" s="82"/>
      <c r="S47" s="82"/>
      <c r="T47" s="82"/>
      <c r="U47" s="82"/>
      <c r="V47" s="82"/>
      <c r="W47" s="82"/>
      <c r="X47" s="82"/>
    </row>
  </sheetData>
  <sheetProtection/>
  <mergeCells count="94">
    <mergeCell ref="A2:Z5"/>
    <mergeCell ref="M7:P7"/>
    <mergeCell ref="S7:U7"/>
    <mergeCell ref="W7:Z7"/>
    <mergeCell ref="A9:G9"/>
    <mergeCell ref="X9:Y9"/>
    <mergeCell ref="B10:H10"/>
    <mergeCell ref="X10:Y10"/>
    <mergeCell ref="A11:B11"/>
    <mergeCell ref="E11:L11"/>
    <mergeCell ref="X11:Y11"/>
    <mergeCell ref="A12:B12"/>
    <mergeCell ref="E12:L12"/>
    <mergeCell ref="X12:Y12"/>
    <mergeCell ref="A13:B13"/>
    <mergeCell ref="E13:L13"/>
    <mergeCell ref="X13:Y13"/>
    <mergeCell ref="A14:B14"/>
    <mergeCell ref="E14:L14"/>
    <mergeCell ref="X14:Y14"/>
    <mergeCell ref="A15:B15"/>
    <mergeCell ref="E15:L15"/>
    <mergeCell ref="X15:Y15"/>
    <mergeCell ref="B16:H16"/>
    <mergeCell ref="X16:Y16"/>
    <mergeCell ref="A17:B17"/>
    <mergeCell ref="E17:L17"/>
    <mergeCell ref="X17:Y17"/>
    <mergeCell ref="A18:B18"/>
    <mergeCell ref="E18:L18"/>
    <mergeCell ref="X18:Y18"/>
    <mergeCell ref="A19:B19"/>
    <mergeCell ref="E19:L19"/>
    <mergeCell ref="X19:Y19"/>
    <mergeCell ref="A20:B20"/>
    <mergeCell ref="E20:L20"/>
    <mergeCell ref="X20:Y20"/>
    <mergeCell ref="A21:B21"/>
    <mergeCell ref="E21:L21"/>
    <mergeCell ref="X21:Y21"/>
    <mergeCell ref="G23:K23"/>
    <mergeCell ref="A25:G25"/>
    <mergeCell ref="X25:Y25"/>
    <mergeCell ref="B26:H26"/>
    <mergeCell ref="X26:Y26"/>
    <mergeCell ref="A27:B27"/>
    <mergeCell ref="E27:L27"/>
    <mergeCell ref="X27:Y27"/>
    <mergeCell ref="A28:B28"/>
    <mergeCell ref="E28:L28"/>
    <mergeCell ref="X28:Y28"/>
    <mergeCell ref="A29:B29"/>
    <mergeCell ref="E29:L29"/>
    <mergeCell ref="X29:Y29"/>
    <mergeCell ref="A30:B30"/>
    <mergeCell ref="E30:L30"/>
    <mergeCell ref="X30:Y30"/>
    <mergeCell ref="A31:B31"/>
    <mergeCell ref="E31:L31"/>
    <mergeCell ref="X31:Y31"/>
    <mergeCell ref="B32:H32"/>
    <mergeCell ref="X32:Y32"/>
    <mergeCell ref="A33:B33"/>
    <mergeCell ref="E33:L33"/>
    <mergeCell ref="X33:Y33"/>
    <mergeCell ref="A34:B34"/>
    <mergeCell ref="E34:L34"/>
    <mergeCell ref="X34:Y34"/>
    <mergeCell ref="A35:G35"/>
    <mergeCell ref="X35:Y35"/>
    <mergeCell ref="B36:H36"/>
    <mergeCell ref="X36:Y36"/>
    <mergeCell ref="A37:B37"/>
    <mergeCell ref="E37:L37"/>
    <mergeCell ref="X37:Y37"/>
    <mergeCell ref="A38:B38"/>
    <mergeCell ref="E38:L38"/>
    <mergeCell ref="X38:Y38"/>
    <mergeCell ref="A39:B39"/>
    <mergeCell ref="E39:L39"/>
    <mergeCell ref="X39:Y39"/>
    <mergeCell ref="A40:B40"/>
    <mergeCell ref="E40:L40"/>
    <mergeCell ref="X40:Y40"/>
    <mergeCell ref="A41:B41"/>
    <mergeCell ref="E41:L41"/>
    <mergeCell ref="X41:Y41"/>
    <mergeCell ref="E42:K42"/>
    <mergeCell ref="G43:K43"/>
    <mergeCell ref="L43:O43"/>
    <mergeCell ref="R43:T43"/>
    <mergeCell ref="D44:J44"/>
    <mergeCell ref="D47:K47"/>
    <mergeCell ref="P47:X47"/>
  </mergeCells>
  <printOptions horizontalCentered="1" verticalCentered="1"/>
  <pageMargins left="0.15748031496062992" right="0.15748031496062992" top="0.2362204724409449" bottom="0.15748031496062992" header="0" footer="0"/>
  <pageSetup fitToWidth="0" fitToHeight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6384" width="11.421875" style="3" customWidth="1"/>
  </cols>
  <sheetData>
    <row r="3" spans="1:9" s="10" customFormat="1" ht="69.75" customHeight="1">
      <c r="A3" s="94" t="s">
        <v>60</v>
      </c>
      <c r="B3" s="94"/>
      <c r="C3" s="94"/>
      <c r="D3" s="94"/>
      <c r="E3" s="94"/>
      <c r="F3" s="94"/>
      <c r="G3" s="8"/>
      <c r="H3" s="8" t="s">
        <v>1</v>
      </c>
      <c r="I3" s="9"/>
    </row>
    <row r="5" spans="1:6" ht="12.75">
      <c r="A5" s="4"/>
      <c r="B5" s="4"/>
      <c r="C5" s="5"/>
      <c r="D5" s="6">
        <v>2018</v>
      </c>
      <c r="E5" s="7"/>
      <c r="F5" s="6">
        <v>2017</v>
      </c>
    </row>
    <row r="6" spans="1:8" ht="12.75">
      <c r="A6" s="11" t="s">
        <v>33</v>
      </c>
      <c r="G6" s="16"/>
      <c r="H6" s="16">
        <f>+D8-F8</f>
        <v>-11784642.54</v>
      </c>
    </row>
    <row r="7" spans="1:8" ht="12.75">
      <c r="A7" s="11"/>
      <c r="G7" s="17"/>
      <c r="H7" s="17"/>
    </row>
    <row r="8" spans="1:13" s="22" customFormat="1" ht="12.75">
      <c r="A8" s="12"/>
      <c r="B8" s="11" t="s">
        <v>34</v>
      </c>
      <c r="C8" s="15"/>
      <c r="D8" s="16">
        <v>20166360.46</v>
      </c>
      <c r="E8" s="15"/>
      <c r="F8" s="16">
        <v>31951003</v>
      </c>
      <c r="G8" s="20"/>
      <c r="H8" s="20">
        <f>+D10-F10</f>
        <v>-9315866.68</v>
      </c>
      <c r="I8" s="21"/>
      <c r="J8" s="95"/>
      <c r="K8" s="95"/>
      <c r="L8" s="95"/>
      <c r="M8" s="95"/>
    </row>
    <row r="9" spans="1:9" s="27" customFormat="1" ht="12.75">
      <c r="A9" s="11"/>
      <c r="B9" s="12"/>
      <c r="C9" s="14"/>
      <c r="D9" s="17"/>
      <c r="E9" s="14"/>
      <c r="F9" s="17"/>
      <c r="G9" s="25"/>
      <c r="H9" s="25"/>
      <c r="I9" s="26"/>
    </row>
    <row r="10" spans="1:8" ht="13.5" thickBot="1">
      <c r="A10" s="18" t="s">
        <v>35</v>
      </c>
      <c r="B10" s="18" t="s">
        <v>36</v>
      </c>
      <c r="C10" s="19"/>
      <c r="D10" s="20">
        <v>16618999.36</v>
      </c>
      <c r="E10" s="19"/>
      <c r="F10" s="20">
        <v>25934866.04</v>
      </c>
      <c r="G10" s="31"/>
      <c r="H10" s="31">
        <f>+D12-F12</f>
        <v>-2468775.8599999994</v>
      </c>
    </row>
    <row r="11" spans="1:6" ht="12.75">
      <c r="A11" s="23" t="s">
        <v>35</v>
      </c>
      <c r="B11" s="23"/>
      <c r="C11" s="24"/>
      <c r="D11" s="25"/>
      <c r="E11" s="24"/>
      <c r="F11" s="25"/>
    </row>
    <row r="12" spans="1:9" s="37" customFormat="1" ht="13.5" thickBot="1">
      <c r="A12" s="28" t="s">
        <v>35</v>
      </c>
      <c r="B12" s="29" t="s">
        <v>37</v>
      </c>
      <c r="C12" s="14"/>
      <c r="D12" s="30">
        <f>+D8-D10</f>
        <v>3547361.1000000015</v>
      </c>
      <c r="E12" s="14"/>
      <c r="F12" s="30">
        <f>+F8-F10</f>
        <v>6016136.960000001</v>
      </c>
      <c r="G12" s="34"/>
      <c r="H12" s="34"/>
      <c r="I12" s="36"/>
    </row>
    <row r="13" spans="1:9" s="37" customFormat="1" ht="12.75">
      <c r="A13" s="11"/>
      <c r="B13" s="12"/>
      <c r="C13" s="13"/>
      <c r="D13" s="1"/>
      <c r="E13" s="14"/>
      <c r="F13" s="1"/>
      <c r="G13" s="34"/>
      <c r="H13" s="34"/>
      <c r="I13" s="36"/>
    </row>
    <row r="14" spans="1:9" s="37" customFormat="1" ht="12.75">
      <c r="A14" s="32" t="s">
        <v>38</v>
      </c>
      <c r="B14" s="32"/>
      <c r="C14" s="33"/>
      <c r="D14" s="34"/>
      <c r="E14" s="35"/>
      <c r="F14" s="34"/>
      <c r="G14" s="40"/>
      <c r="H14" s="40">
        <f aca="true" t="shared" si="0" ref="H14:H22">+D16-F16</f>
        <v>-122961.97</v>
      </c>
      <c r="I14" s="36"/>
    </row>
    <row r="15" spans="1:9" s="37" customFormat="1" ht="12.75">
      <c r="A15" s="32"/>
      <c r="B15" s="32"/>
      <c r="C15" s="33"/>
      <c r="D15" s="34"/>
      <c r="E15" s="35"/>
      <c r="F15" s="34"/>
      <c r="G15" s="34"/>
      <c r="H15" s="34">
        <f t="shared" si="0"/>
        <v>-120764.40000000002</v>
      </c>
      <c r="I15" s="36"/>
    </row>
    <row r="16" spans="1:9" s="37" customFormat="1" ht="12.75">
      <c r="A16" s="32"/>
      <c r="B16" s="38" t="s">
        <v>39</v>
      </c>
      <c r="C16" s="39"/>
      <c r="D16" s="40">
        <v>124195.44</v>
      </c>
      <c r="E16" s="41"/>
      <c r="F16" s="40">
        <v>247157.41</v>
      </c>
      <c r="G16" s="34"/>
      <c r="H16" s="34"/>
      <c r="I16" s="36"/>
    </row>
    <row r="17" spans="1:9" s="37" customFormat="1" ht="12.75">
      <c r="A17" s="32" t="s">
        <v>35</v>
      </c>
      <c r="B17" s="32" t="s">
        <v>40</v>
      </c>
      <c r="C17" s="33"/>
      <c r="D17" s="34">
        <v>145198.18</v>
      </c>
      <c r="E17" s="35"/>
      <c r="F17" s="34">
        <v>265962.58</v>
      </c>
      <c r="G17" s="34"/>
      <c r="H17" s="34">
        <f t="shared" si="0"/>
        <v>-495406.74</v>
      </c>
      <c r="I17" s="36"/>
    </row>
    <row r="18" spans="1:9" s="37" customFormat="1" ht="12.75">
      <c r="A18" s="32"/>
      <c r="B18" s="32" t="s">
        <v>41</v>
      </c>
      <c r="C18" s="33"/>
      <c r="D18" s="34">
        <v>46247.42</v>
      </c>
      <c r="E18" s="35"/>
      <c r="F18" s="34">
        <v>74612.12</v>
      </c>
      <c r="G18" s="34"/>
      <c r="H18" s="34">
        <f t="shared" si="0"/>
        <v>-129205.98000000001</v>
      </c>
      <c r="I18" s="36"/>
    </row>
    <row r="19" spans="1:9" s="45" customFormat="1" ht="12.75">
      <c r="A19" s="32"/>
      <c r="B19" s="32" t="s">
        <v>42</v>
      </c>
      <c r="C19" s="33"/>
      <c r="D19" s="34">
        <v>923241.46</v>
      </c>
      <c r="E19" s="35"/>
      <c r="F19" s="34">
        <v>1418648.2</v>
      </c>
      <c r="G19" s="34"/>
      <c r="H19" s="34">
        <f t="shared" si="0"/>
        <v>-568585.47</v>
      </c>
      <c r="I19" s="44"/>
    </row>
    <row r="20" spans="1:9" s="37" customFormat="1" ht="12.75">
      <c r="A20" s="32" t="s">
        <v>35</v>
      </c>
      <c r="B20" s="32" t="s">
        <v>43</v>
      </c>
      <c r="C20" s="33"/>
      <c r="D20" s="42">
        <v>260945.28</v>
      </c>
      <c r="E20" s="35"/>
      <c r="F20" s="34">
        <v>390151.26</v>
      </c>
      <c r="G20" s="34"/>
      <c r="H20" s="34">
        <f t="shared" si="0"/>
        <v>-226644.57</v>
      </c>
      <c r="I20" s="36"/>
    </row>
    <row r="21" spans="1:9" s="22" customFormat="1" ht="12.75">
      <c r="A21" s="43" t="s">
        <v>35</v>
      </c>
      <c r="B21" s="32" t="s">
        <v>44</v>
      </c>
      <c r="C21" s="33"/>
      <c r="D21" s="34">
        <v>467142.6</v>
      </c>
      <c r="E21" s="35"/>
      <c r="F21" s="34">
        <v>1035728.07</v>
      </c>
      <c r="G21" s="20"/>
      <c r="H21" s="20">
        <f t="shared" si="0"/>
        <v>0</v>
      </c>
      <c r="I21" s="21"/>
    </row>
    <row r="22" spans="1:8" ht="13.5" thickBot="1">
      <c r="A22" s="32"/>
      <c r="B22" s="32" t="s">
        <v>45</v>
      </c>
      <c r="C22" s="33"/>
      <c r="D22" s="42">
        <v>478816.04</v>
      </c>
      <c r="E22" s="35"/>
      <c r="F22" s="34">
        <v>705460.61</v>
      </c>
      <c r="G22" s="31"/>
      <c r="H22" s="31">
        <f t="shared" si="0"/>
        <v>-1691933.83</v>
      </c>
    </row>
    <row r="23" spans="1:9" s="27" customFormat="1" ht="12.75">
      <c r="A23" s="18"/>
      <c r="B23" s="18"/>
      <c r="C23" s="19"/>
      <c r="D23" s="20"/>
      <c r="E23" s="19"/>
      <c r="F23" s="20"/>
      <c r="G23" s="47"/>
      <c r="H23" s="47"/>
      <c r="I23" s="26"/>
    </row>
    <row r="24" spans="1:6" ht="13.5" thickBot="1">
      <c r="A24" s="11" t="s">
        <v>35</v>
      </c>
      <c r="B24" s="29"/>
      <c r="C24" s="14"/>
      <c r="D24" s="30">
        <f>SUM(D16:D23)</f>
        <v>2445786.42</v>
      </c>
      <c r="F24" s="30">
        <f>SUM(F16:F23)</f>
        <v>4137720.25</v>
      </c>
    </row>
    <row r="25" spans="1:8" ht="12.75">
      <c r="A25" s="23"/>
      <c r="B25" s="23"/>
      <c r="C25" s="46"/>
      <c r="D25" s="47"/>
      <c r="E25" s="24"/>
      <c r="F25" s="47"/>
      <c r="G25" s="52"/>
      <c r="H25" s="52">
        <f aca="true" t="shared" si="1" ref="H25:H41">+D27-F27</f>
        <v>-776842.0299999993</v>
      </c>
    </row>
    <row r="26" spans="7:8" ht="12.75">
      <c r="G26" s="52"/>
      <c r="H26" s="52">
        <f t="shared" si="1"/>
        <v>0</v>
      </c>
    </row>
    <row r="27" spans="2:8" ht="12.75">
      <c r="B27" s="48" t="s">
        <v>46</v>
      </c>
      <c r="C27" s="49"/>
      <c r="D27" s="50">
        <f>+D12-D24</f>
        <v>1101574.6800000016</v>
      </c>
      <c r="E27" s="51"/>
      <c r="F27" s="50">
        <f>+F12-F24</f>
        <v>1878416.710000001</v>
      </c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1:8" ht="12.75">
      <c r="A29" s="12" t="s">
        <v>47</v>
      </c>
      <c r="B29" s="53"/>
      <c r="C29" s="49"/>
      <c r="D29" s="50"/>
      <c r="E29" s="51"/>
      <c r="F29" s="50"/>
      <c r="G29" s="55"/>
      <c r="H29" s="55">
        <f t="shared" si="1"/>
        <v>-239925.84999999998</v>
      </c>
    </row>
    <row r="30" spans="2:8" ht="12.75">
      <c r="B30" s="53"/>
      <c r="C30" s="49"/>
      <c r="D30" s="50"/>
      <c r="E30" s="51"/>
      <c r="F30" s="50"/>
      <c r="G30" s="55"/>
      <c r="H30" s="55"/>
    </row>
    <row r="31" spans="2:8" ht="12.75">
      <c r="B31" s="54" t="s">
        <v>48</v>
      </c>
      <c r="C31" s="49"/>
      <c r="D31" s="50">
        <v>367860.61</v>
      </c>
      <c r="E31" s="51"/>
      <c r="F31" s="50">
        <v>607786.46</v>
      </c>
      <c r="G31" s="52"/>
      <c r="H31" s="52">
        <f t="shared" si="1"/>
        <v>0</v>
      </c>
    </row>
    <row r="32" spans="2:8" ht="12.75">
      <c r="B32" s="54" t="s">
        <v>49</v>
      </c>
      <c r="C32" s="49"/>
      <c r="D32" s="50">
        <v>9065.26</v>
      </c>
      <c r="E32" s="51"/>
      <c r="F32" s="50">
        <v>23407.84</v>
      </c>
      <c r="G32" s="52"/>
      <c r="H32" s="52">
        <f t="shared" si="1"/>
        <v>-522573.5999999993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2:8" ht="12.75">
      <c r="B34" s="57" t="s">
        <v>50</v>
      </c>
      <c r="C34" s="49"/>
      <c r="D34" s="58">
        <f>+D27-D31-D32</f>
        <v>724648.8100000016</v>
      </c>
      <c r="E34" s="51"/>
      <c r="F34" s="58">
        <f>+F27-F31-F32</f>
        <v>1247222.4100000008</v>
      </c>
      <c r="G34" s="52"/>
      <c r="H34" s="52">
        <f>+D36-F36</f>
        <v>-87305.57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3" t="s">
        <v>51</v>
      </c>
      <c r="B36" s="59"/>
      <c r="C36" s="49"/>
      <c r="D36" s="60">
        <v>0</v>
      </c>
      <c r="E36" s="51"/>
      <c r="F36" s="60">
        <v>87305.57</v>
      </c>
      <c r="G36" s="52"/>
      <c r="H36" s="52">
        <f t="shared" si="1"/>
        <v>-435268.0299999992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9"/>
      <c r="B38" s="29" t="s">
        <v>52</v>
      </c>
      <c r="C38" s="49"/>
      <c r="D38" s="58">
        <f>+D34-D40</f>
        <v>724648.8100000016</v>
      </c>
      <c r="E38" s="51"/>
      <c r="F38" s="58">
        <f>+F34-F36</f>
        <v>1159916.8400000008</v>
      </c>
      <c r="G38" s="52"/>
      <c r="H38" s="52">
        <f>+D40-F40</f>
        <v>-369084.11</v>
      </c>
    </row>
    <row r="39" spans="2:8" ht="12.75">
      <c r="B39" s="53"/>
      <c r="C39" s="49"/>
      <c r="D39" s="56"/>
      <c r="E39" s="51"/>
      <c r="F39" s="56"/>
      <c r="G39" s="52"/>
      <c r="H39" s="52"/>
    </row>
    <row r="40" spans="1:8" ht="12.75">
      <c r="A40" s="53" t="s">
        <v>53</v>
      </c>
      <c r="B40" s="59"/>
      <c r="C40" s="49"/>
      <c r="D40" s="60">
        <v>0</v>
      </c>
      <c r="E40" s="51"/>
      <c r="F40" s="56">
        <v>369084.11</v>
      </c>
      <c r="H40" s="1">
        <f t="shared" si="1"/>
        <v>0</v>
      </c>
    </row>
    <row r="41" spans="1:8" ht="12.75">
      <c r="A41" s="53" t="s">
        <v>54</v>
      </c>
      <c r="B41" s="59"/>
      <c r="C41" s="49"/>
      <c r="D41" s="60"/>
      <c r="E41" s="51"/>
      <c r="F41" s="56">
        <v>43553.29</v>
      </c>
      <c r="G41" s="52"/>
      <c r="H41" s="52">
        <f t="shared" si="1"/>
        <v>-22630.62999999919</v>
      </c>
    </row>
    <row r="42" spans="7:8" ht="12.75">
      <c r="G42" s="52"/>
      <c r="H42" s="52"/>
    </row>
    <row r="43" spans="1:8" ht="13.5" thickBot="1">
      <c r="A43" s="61"/>
      <c r="B43" s="62" t="s">
        <v>55</v>
      </c>
      <c r="C43" s="63"/>
      <c r="D43" s="64">
        <f>+D38-D36</f>
        <v>724648.8100000016</v>
      </c>
      <c r="E43" s="65"/>
      <c r="F43" s="64">
        <f>+F38-F40-F41</f>
        <v>747279.4400000008</v>
      </c>
      <c r="G43" s="52"/>
      <c r="H43" s="52"/>
    </row>
    <row r="44" spans="1:9" s="22" customFormat="1" ht="24.75" customHeight="1" thickTop="1">
      <c r="A44" s="12"/>
      <c r="B44" s="53"/>
      <c r="C44" s="49"/>
      <c r="D44" s="50"/>
      <c r="E44" s="51"/>
      <c r="F44" s="50"/>
      <c r="G44" s="74"/>
      <c r="H44" s="74"/>
      <c r="I44" s="74"/>
    </row>
    <row r="45" spans="2:6" ht="12.75">
      <c r="B45" s="53"/>
      <c r="C45" s="49"/>
      <c r="D45" s="50"/>
      <c r="E45" s="51"/>
      <c r="F45" s="50"/>
    </row>
    <row r="46" spans="1:6" ht="25.5">
      <c r="A46" s="22"/>
      <c r="B46" s="75" t="s">
        <v>56</v>
      </c>
      <c r="C46" s="22"/>
      <c r="D46" s="82" t="s">
        <v>57</v>
      </c>
      <c r="E46" s="82"/>
      <c r="F46" s="82"/>
    </row>
  </sheetData>
  <sheetProtection/>
  <mergeCells count="2">
    <mergeCell ref="A3:F3"/>
    <mergeCell ref="D46:F46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2018-08-20T17:35:03Z</cp:lastPrinted>
  <dcterms:created xsi:type="dcterms:W3CDTF">2017-05-23T15:36:02Z</dcterms:created>
  <dcterms:modified xsi:type="dcterms:W3CDTF">2018-08-22T20:01:01Z</dcterms:modified>
  <cp:category/>
  <cp:version/>
  <cp:contentType/>
  <cp:contentStatus/>
</cp:coreProperties>
</file>