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<sst xmlns="http://schemas.openxmlformats.org/spreadsheetml/2006/main" count="73" uniqueCount="65">
  <si>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</si>
  <si>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</si>
  <si>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</si>
  <si>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</si>
  <si>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</si>
  <si>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MAPFRE LA CENTRO AMERICANA, S.A.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</si>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</sst>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2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2" applyFont="1" applyFill="1" applyAlignment="1">
      <alignment/>
      <protection/>
    </xf>
    <xf numFmtId="0" fontId="4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5" fillId="0" borderId="0" xfId="0" applyNumberFormat="1" applyFont="1" applyAlignment="1">
      <alignment horizontal="right" vertical="center"/>
    </xf>
    <xf numFmtId="0" fontId="46" fillId="0" borderId="0" xfId="0" applyFont="1" applyAlignment="1">
      <alignment/>
    </xf>
    <xf numFmtId="37" fontId="3" fillId="0" borderId="0" xfId="52" applyNumberFormat="1" applyFont="1" applyFill="1" applyBorder="1" applyAlignment="1">
      <alignment/>
      <protection/>
    </xf>
    <xf numFmtId="37" fontId="4" fillId="0" borderId="0" xfId="52" applyNumberFormat="1" applyFont="1" applyFill="1" applyBorder="1" applyAlignment="1">
      <alignment horizontal="left"/>
      <protection/>
    </xf>
    <xf numFmtId="37" fontId="4" fillId="0" borderId="0" xfId="52" applyNumberFormat="1" applyFont="1" applyFill="1" applyBorder="1">
      <alignment/>
      <protection/>
    </xf>
    <xf numFmtId="0" fontId="4" fillId="0" borderId="0" xfId="52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7" applyNumberFormat="1" applyFont="1" applyAlignment="1">
      <alignment horizontal="left"/>
    </xf>
    <xf numFmtId="173" fontId="4" fillId="0" borderId="11" xfId="47" applyNumberFormat="1" applyFont="1" applyFill="1" applyBorder="1" applyAlignment="1">
      <alignment horizontal="right"/>
    </xf>
    <xf numFmtId="173" fontId="44" fillId="0" borderId="0" xfId="0" applyNumberFormat="1" applyFont="1" applyAlignment="1">
      <alignment horizontal="right" vertical="center"/>
    </xf>
    <xf numFmtId="173" fontId="44" fillId="0" borderId="11" xfId="0" applyNumberFormat="1" applyFont="1" applyBorder="1" applyAlignment="1">
      <alignment horizontal="right" vertical="center"/>
    </xf>
    <xf numFmtId="173" fontId="4" fillId="0" borderId="0" xfId="47" applyNumberFormat="1" applyFont="1" applyFill="1" applyBorder="1" applyAlignment="1">
      <alignment horizontal="right"/>
    </xf>
    <xf numFmtId="173" fontId="4" fillId="0" borderId="11" xfId="52" applyNumberFormat="1" applyFont="1" applyFill="1" applyBorder="1" applyAlignment="1">
      <alignment/>
      <protection/>
    </xf>
    <xf numFmtId="173" fontId="4" fillId="0" borderId="0" xfId="52" applyNumberFormat="1" applyFont="1" applyFill="1" applyBorder="1" applyAlignment="1">
      <alignment/>
      <protection/>
    </xf>
    <xf numFmtId="173" fontId="4" fillId="34" borderId="0" xfId="52" applyNumberFormat="1" applyFont="1" applyFill="1" applyBorder="1" applyAlignment="1">
      <alignment horizontal="right"/>
      <protection/>
    </xf>
    <xf numFmtId="173" fontId="4" fillId="34" borderId="11" xfId="52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37" fontId="3" fillId="0" borderId="0" xfId="52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73" fontId="48" fillId="0" borderId="0" xfId="0" applyNumberFormat="1" applyFont="1" applyAlignment="1">
      <alignment horizontal="right"/>
    </xf>
    <xf numFmtId="173" fontId="48" fillId="0" borderId="11" xfId="0" applyNumberFormat="1" applyFont="1" applyBorder="1" applyAlignment="1">
      <alignment horizontal="right"/>
    </xf>
    <xf numFmtId="173" fontId="48" fillId="0" borderId="13" xfId="0" applyNumberFormat="1" applyFont="1" applyBorder="1" applyAlignment="1">
      <alignment horizontal="right"/>
    </xf>
    <xf numFmtId="173" fontId="48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4" fillId="0" borderId="0" xfId="0" applyNumberFormat="1" applyFont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l, Utl, Fluj y anex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60" zoomScaleNormal="115" zoomScalePageLayoutView="0" workbookViewId="0" topLeftCell="A1">
      <selection activeCell="B99" sqref="B99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4" width="11.421875" style="3" customWidth="1"/>
    <col min="5" max="5" width="0" style="3" hidden="1" customWidth="1"/>
    <col min="6" max="6" width="12.57421875" style="3" hidden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ESTAFIBO_NVO_201812</v>
      </c>
      <c r="F1" s="3" t="str">
        <f>RIGHT(E1,6)</f>
        <v>201812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43465</v>
      </c>
      <c r="F3" s="3" t="str">
        <f>LEFT(F1,4)</f>
        <v>2018</v>
      </c>
    </row>
    <row r="4" spans="1:7" ht="12.75">
      <c r="A4" s="4" t="s">
        <v>5</v>
      </c>
      <c r="B4" s="17"/>
      <c r="C4" s="17"/>
      <c r="G4" s="22"/>
    </row>
    <row r="5" spans="1:6" ht="12.75">
      <c r="A5" s="1" t="s">
        <v>6</v>
      </c>
      <c r="B5" s="17"/>
      <c r="C5" s="17"/>
      <c r="F5" s="23"/>
    </row>
    <row r="6" spans="1:6" ht="12.75">
      <c r="A6" s="21" t="s">
        <v>7</v>
      </c>
      <c r="B6" s="17"/>
      <c r="C6" s="17"/>
      <c r="F6" s="23"/>
    </row>
    <row r="7" spans="1:6" ht="12.75">
      <c r="A7" s="2" t="s">
        <v>9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diciembre de 2018</v>
      </c>
      <c r="B8" s="18"/>
      <c r="C8" s="18"/>
      <c r="F8" s="1"/>
    </row>
    <row r="9" spans="1:6" ht="12.75">
      <c r="A9" s="3" t="s">
        <v>8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33</v>
      </c>
      <c r="B12" s="9"/>
      <c r="C12" s="51" t="str">
        <f>+F3</f>
        <v>2018</v>
      </c>
    </row>
    <row r="13" spans="1:3" ht="12.75">
      <c r="A13" s="45" t="s">
        <v>34</v>
      </c>
      <c r="C13" s="52"/>
    </row>
    <row r="14" spans="1:3" ht="12.75">
      <c r="A14" s="46" t="s">
        <v>35</v>
      </c>
      <c r="C14" s="53">
        <v>2741.9</v>
      </c>
    </row>
    <row r="15" spans="1:3" ht="12.75">
      <c r="A15" s="46" t="s">
        <v>36</v>
      </c>
      <c r="C15" s="53">
        <v>1.8</v>
      </c>
    </row>
    <row r="16" spans="1:3" ht="12.75">
      <c r="A16" s="46" t="s">
        <v>37</v>
      </c>
      <c r="C16" s="53">
        <v>36854.5</v>
      </c>
    </row>
    <row r="17" spans="1:3" ht="12.75">
      <c r="A17" s="46" t="s">
        <v>38</v>
      </c>
      <c r="C17" s="53">
        <v>5654</v>
      </c>
    </row>
    <row r="18" spans="1:3" ht="12.75">
      <c r="A18" s="46" t="s">
        <v>39</v>
      </c>
      <c r="B18" s="12"/>
      <c r="C18" s="53">
        <v>23339.9</v>
      </c>
    </row>
    <row r="19" spans="1:3" ht="12.75">
      <c r="A19" s="46" t="s">
        <v>40</v>
      </c>
      <c r="C19" s="54">
        <v>2981.9</v>
      </c>
    </row>
    <row r="20" spans="1:3" ht="12.75">
      <c r="A20" s="45"/>
      <c r="C20" s="53">
        <f>SUM(C14:C19)</f>
        <v>71574</v>
      </c>
    </row>
    <row r="21" spans="1:3" ht="12.75">
      <c r="A21" s="45" t="s">
        <v>41</v>
      </c>
      <c r="C21" s="53"/>
    </row>
    <row r="22" spans="1:3" ht="12.75">
      <c r="A22" s="46" t="s">
        <v>42</v>
      </c>
      <c r="C22" s="53">
        <v>551.7</v>
      </c>
    </row>
    <row r="23" spans="1:3" ht="12.75">
      <c r="A23" s="46" t="s">
        <v>43</v>
      </c>
      <c r="C23" s="54">
        <v>3181.8</v>
      </c>
    </row>
    <row r="24" spans="1:3" ht="12.75">
      <c r="A24" s="45"/>
      <c r="B24" s="12"/>
      <c r="C24" s="53">
        <f>SUM(C22:C23)</f>
        <v>3733.5</v>
      </c>
    </row>
    <row r="25" spans="1:3" ht="12.75">
      <c r="A25" s="45" t="s">
        <v>44</v>
      </c>
      <c r="B25" s="12"/>
      <c r="C25" s="53"/>
    </row>
    <row r="26" spans="1:3" ht="12.75">
      <c r="A26" s="46" t="s">
        <v>45</v>
      </c>
      <c r="C26" s="54">
        <v>1374.8</v>
      </c>
    </row>
    <row r="27" spans="1:3" ht="13.5" thickBot="1">
      <c r="A27" s="47" t="s">
        <v>46</v>
      </c>
      <c r="C27" s="55">
        <f>+C26+C24+C20</f>
        <v>76682.3</v>
      </c>
    </row>
    <row r="28" spans="1:3" ht="13.5" thickTop="1">
      <c r="A28" s="45"/>
      <c r="C28" s="53"/>
    </row>
    <row r="29" spans="1:3" ht="12.75">
      <c r="A29" s="44" t="s">
        <v>47</v>
      </c>
      <c r="C29" s="53"/>
    </row>
    <row r="30" spans="1:3" ht="12.75">
      <c r="A30" s="45" t="s">
        <v>48</v>
      </c>
      <c r="C30" s="53"/>
    </row>
    <row r="31" spans="1:3" ht="12.75">
      <c r="A31" s="46" t="s">
        <v>49</v>
      </c>
      <c r="C31" s="53">
        <v>3659</v>
      </c>
    </row>
    <row r="32" spans="1:3" ht="12.75">
      <c r="A32" s="46" t="s">
        <v>50</v>
      </c>
      <c r="C32" s="53">
        <v>7603.1</v>
      </c>
    </row>
    <row r="33" spans="1:3" ht="12.75">
      <c r="A33" s="46" t="s">
        <v>51</v>
      </c>
      <c r="C33" s="53">
        <v>2366.5</v>
      </c>
    </row>
    <row r="34" spans="1:3" ht="12.75">
      <c r="A34" s="45"/>
      <c r="C34" s="56">
        <f>SUM(C31:C33)</f>
        <v>13628.6</v>
      </c>
    </row>
    <row r="35" spans="1:3" ht="12.75">
      <c r="A35" s="45" t="s">
        <v>52</v>
      </c>
      <c r="C35" s="53"/>
    </row>
    <row r="36" spans="1:3" ht="12.75">
      <c r="A36" s="46" t="s">
        <v>53</v>
      </c>
      <c r="B36" s="12"/>
      <c r="C36" s="53">
        <v>2380.2</v>
      </c>
    </row>
    <row r="37" spans="1:3" ht="12.75">
      <c r="A37" s="46" t="s">
        <v>0</v>
      </c>
      <c r="C37" s="53">
        <v>56.9</v>
      </c>
    </row>
    <row r="38" spans="1:3" ht="12.75">
      <c r="A38" s="46" t="s">
        <v>54</v>
      </c>
      <c r="C38" s="54">
        <v>3719.8</v>
      </c>
    </row>
    <row r="39" spans="1:3" ht="12.75">
      <c r="A39" s="45"/>
      <c r="C39" s="56">
        <f>SUM(C36:C38)</f>
        <v>6156.9</v>
      </c>
    </row>
    <row r="40" spans="1:3" ht="12.75">
      <c r="A40" s="45" t="s">
        <v>55</v>
      </c>
      <c r="C40" s="53"/>
    </row>
    <row r="41" spans="1:3" ht="12.75">
      <c r="A41" s="46" t="s">
        <v>56</v>
      </c>
      <c r="B41" s="12"/>
      <c r="C41" s="53">
        <v>15281.1</v>
      </c>
    </row>
    <row r="42" spans="1:3" ht="12.75">
      <c r="A42" s="46" t="s">
        <v>57</v>
      </c>
      <c r="B42" s="12"/>
      <c r="C42" s="53">
        <v>13428.6</v>
      </c>
    </row>
    <row r="43" spans="1:3" ht="12.75">
      <c r="A43" s="46" t="s">
        <v>58</v>
      </c>
      <c r="C43" s="53">
        <v>5089.5</v>
      </c>
    </row>
    <row r="44" spans="1:3" ht="12.75">
      <c r="A44" s="45"/>
      <c r="C44" s="56">
        <f>SUM(C41:C43)</f>
        <v>33799.2</v>
      </c>
    </row>
    <row r="45" spans="1:3" ht="12.75">
      <c r="A45" s="47" t="s">
        <v>59</v>
      </c>
      <c r="C45" s="56">
        <f>C34+C39+C44</f>
        <v>53584.7</v>
      </c>
    </row>
    <row r="46" spans="1:3" ht="12.75">
      <c r="A46" s="48"/>
      <c r="C46" s="58"/>
    </row>
    <row r="47" spans="1:3" ht="12.75">
      <c r="A47" s="48" t="s">
        <v>60</v>
      </c>
      <c r="C47" s="58"/>
    </row>
    <row r="48" spans="1:3" ht="12.75">
      <c r="A48" s="49" t="s">
        <v>61</v>
      </c>
      <c r="B48" s="12"/>
      <c r="C48" s="53">
        <v>10000</v>
      </c>
    </row>
    <row r="49" spans="1:3" ht="12.75">
      <c r="A49" s="50" t="s">
        <v>62</v>
      </c>
      <c r="B49" s="12"/>
      <c r="C49" s="54">
        <v>13097.6</v>
      </c>
    </row>
    <row r="50" spans="1:3" ht="12.75">
      <c r="A50" s="48" t="s">
        <v>63</v>
      </c>
      <c r="B50" s="12"/>
      <c r="C50" s="56">
        <f>SUM(C48:C49)</f>
        <v>23097.6</v>
      </c>
    </row>
    <row r="51" spans="1:3" ht="13.5" thickBot="1">
      <c r="A51" s="48" t="s">
        <v>64</v>
      </c>
      <c r="C51" s="55">
        <f>C45+C50</f>
        <v>76682.29999999999</v>
      </c>
    </row>
    <row r="52" ht="13.5" thickTop="1"/>
    <row r="57" spans="1:3" ht="12.75">
      <c r="A57" s="13" t="s">
        <v>11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5</v>
      </c>
      <c r="B68" s="19"/>
      <c r="C68" s="19"/>
    </row>
    <row r="69" spans="1:3" ht="12.75">
      <c r="A69" s="21" t="s">
        <v>6</v>
      </c>
      <c r="B69" s="19"/>
      <c r="C69" s="19"/>
    </row>
    <row r="70" spans="1:3" ht="12.75">
      <c r="A70" s="21" t="s">
        <v>7</v>
      </c>
      <c r="B70" s="19"/>
      <c r="C70" s="19"/>
    </row>
    <row r="71" spans="1:3" ht="12.75">
      <c r="A71" s="19" t="s">
        <v>10</v>
      </c>
      <c r="B71" s="19"/>
      <c r="C71" s="19"/>
    </row>
    <row r="72" spans="1:3" ht="12.75">
      <c r="A72" s="21" t="str">
        <f>"Por los períodos del 1 de enero al "&amp;" "&amp;A8</f>
        <v>Por los períodos del 1 de enero al  Al 31 de diciembre de 2018</v>
      </c>
      <c r="B72" s="19"/>
      <c r="C72" s="19"/>
    </row>
    <row r="73" spans="1:3" ht="12.75">
      <c r="A73" s="21" t="s">
        <v>8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2018</v>
      </c>
    </row>
    <row r="77" ht="12.75">
      <c r="C77" s="10"/>
    </row>
    <row r="78" spans="1:3" ht="12.75">
      <c r="A78" s="40" t="s">
        <v>12</v>
      </c>
      <c r="B78" s="9"/>
      <c r="C78" s="31">
        <f>SUM(C79:C83)</f>
        <v>104684</v>
      </c>
    </row>
    <row r="79" spans="1:3" ht="12.75">
      <c r="A79" s="41" t="s">
        <v>13</v>
      </c>
      <c r="C79" s="32">
        <v>74403.8</v>
      </c>
    </row>
    <row r="80" spans="1:3" ht="12.75">
      <c r="A80" s="27" t="s">
        <v>14</v>
      </c>
      <c r="C80" s="32">
        <v>10711.8</v>
      </c>
    </row>
    <row r="81" spans="1:3" ht="12.75">
      <c r="A81" s="27" t="s">
        <v>15</v>
      </c>
      <c r="C81" s="32">
        <v>11310.2</v>
      </c>
    </row>
    <row r="82" spans="1:3" ht="12.75">
      <c r="A82" s="27" t="s">
        <v>16</v>
      </c>
      <c r="C82" s="32">
        <v>5829.8</v>
      </c>
    </row>
    <row r="83" spans="1:3" ht="12.75">
      <c r="A83" s="27" t="s">
        <v>17</v>
      </c>
      <c r="C83" s="33">
        <v>2428.4</v>
      </c>
    </row>
    <row r="84" spans="1:3" ht="12.75">
      <c r="A84" s="27"/>
      <c r="C84" s="34"/>
    </row>
    <row r="85" spans="1:3" ht="12.75">
      <c r="A85" s="25" t="s">
        <v>18</v>
      </c>
      <c r="C85" s="31">
        <f>SUM(C86:C89)</f>
        <v>93000.1</v>
      </c>
    </row>
    <row r="86" spans="1:3" ht="12.75">
      <c r="A86" s="26" t="s">
        <v>1</v>
      </c>
      <c r="C86" s="32">
        <v>39361.3</v>
      </c>
    </row>
    <row r="87" spans="1:3" ht="12.75">
      <c r="A87" s="26" t="s">
        <v>19</v>
      </c>
      <c r="B87" s="24"/>
      <c r="C87" s="32">
        <v>33511</v>
      </c>
    </row>
    <row r="88" spans="1:3" ht="12.75">
      <c r="A88" s="26" t="s">
        <v>20</v>
      </c>
      <c r="B88" s="12"/>
      <c r="C88" s="32">
        <v>11629.8</v>
      </c>
    </row>
    <row r="89" spans="1:3" ht="12.75">
      <c r="A89" s="27" t="s">
        <v>21</v>
      </c>
      <c r="C89" s="33">
        <v>8498</v>
      </c>
    </row>
    <row r="90" spans="1:3" ht="12.75">
      <c r="A90" s="28" t="s">
        <v>22</v>
      </c>
      <c r="B90" s="42"/>
      <c r="C90" s="35">
        <v>795.1</v>
      </c>
    </row>
    <row r="91" spans="1:3" ht="12.75">
      <c r="A91" s="28"/>
      <c r="B91" s="42"/>
      <c r="C91" s="36"/>
    </row>
    <row r="92" spans="1:3" ht="12.75">
      <c r="A92" s="43" t="s">
        <v>23</v>
      </c>
      <c r="B92" s="27"/>
      <c r="C92" s="31">
        <f>C78-C85-C90</f>
        <v>10888.799999999994</v>
      </c>
    </row>
    <row r="93" spans="1:3" ht="12.75">
      <c r="A93" s="43" t="s">
        <v>24</v>
      </c>
      <c r="B93" s="27"/>
      <c r="C93" s="31">
        <f>SUM(C94:C95)</f>
        <v>7948.8</v>
      </c>
    </row>
    <row r="94" spans="1:3" ht="12.75">
      <c r="A94" s="27" t="s">
        <v>25</v>
      </c>
      <c r="C94" s="34">
        <v>47.8</v>
      </c>
    </row>
    <row r="95" spans="1:5" s="12" customFormat="1" ht="12.75">
      <c r="A95" s="27" t="s">
        <v>26</v>
      </c>
      <c r="C95" s="31">
        <v>7901</v>
      </c>
      <c r="D95" s="18"/>
      <c r="E95" s="18"/>
    </row>
    <row r="96" spans="1:5" s="12" customFormat="1" ht="12.75">
      <c r="A96" s="43" t="s">
        <v>27</v>
      </c>
      <c r="B96" s="27"/>
      <c r="C96" s="36">
        <f>+C92-C93</f>
        <v>2939.9999999999936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28</v>
      </c>
      <c r="B98" s="27"/>
      <c r="C98" s="35">
        <v>1658.6</v>
      </c>
      <c r="D98" s="29"/>
      <c r="E98" s="29"/>
    </row>
    <row r="99" spans="1:5" ht="12.75">
      <c r="A99" s="43" t="s">
        <v>29</v>
      </c>
      <c r="B99" s="27"/>
      <c r="C99" s="36">
        <f>+C96+C98</f>
        <v>4598.599999999993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30</v>
      </c>
      <c r="B101" s="27"/>
      <c r="C101" s="37">
        <v>-1321.9</v>
      </c>
      <c r="D101" s="29"/>
      <c r="E101" s="29"/>
    </row>
    <row r="102" spans="1:5" ht="12.75">
      <c r="A102" s="27" t="s">
        <v>31</v>
      </c>
      <c r="B102" s="27"/>
      <c r="C102" s="38">
        <v>-185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32</v>
      </c>
      <c r="B104" s="43"/>
      <c r="C104" s="39">
        <f>SUM(C99:C102)</f>
        <v>3091.699999999993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11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2018-03-21T19:29:46Z</cp:lastPrinted>
  <dcterms:created xsi:type="dcterms:W3CDTF">2003-07-30T00:13:08Z</dcterms:created>
  <dcterms:modified xsi:type="dcterms:W3CDTF">2019-04-05T21:01:11Z</dcterms:modified>
  <cp:category/>
  <cp:version/>
  <cp:contentType/>
  <cp:contentStatus/>
</cp:coreProperties>
</file>