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General'!$A$1:$I$75</definedName>
    <definedName name="_xlnm.Print_Area" localSheetId="1">'Estado de Resultados'!$A$1:$I$56</definedName>
  </definedNames>
  <calcPr fullCalcOnLoad="1"/>
</workbook>
</file>

<file path=xl/sharedStrings.xml><?xml version="1.0" encoding="utf-8"?>
<sst xmlns="http://schemas.openxmlformats.org/spreadsheetml/2006/main" count="119" uniqueCount="111">
  <si>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</si>
  <si>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</si>
  <si>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</si>
  <si>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</si>
  <si>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</si>
  <si>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</si>
  <si>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</si>
  <si>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Muebles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</si>
  <si>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</si>
  <si>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</si>
  <si>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</si>
  <si>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</si>
  <si>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</si>
  <si>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</si>
  <si>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</si>
  <si>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</si>
  <si>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</si>
  <si>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</si>
  <si>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</si>
  <si>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</si>
  <si>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</si>
  <si>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</si>
  <si>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</si>
  <si>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</si>
  <si>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</si>
  <si>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</si>
  <si>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</si>
  <si>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</si>
  <si>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</si>
  <si>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</si>
  <si>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</si>
  <si>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</si>
  <si>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</si>
  <si>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</si>
  <si>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</si>
  <si>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</si>
  <si>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</si>
  <si>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</si>
  <si>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</si>
  <si>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</si>
  <si>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</si>
  <si>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</si>
  <si>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</si>
  <si>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</si>
  <si>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</si>
  <si>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>Provisiones para incobrabilidad de cuentas y documentos por cobrar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</si>
  <si>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</si>
  <si>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</si>
  <si>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</si>
  <si>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</si>
  <si>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</si>
  <si>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</si>
  <si>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</si>
  <si>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PASIVO NO CORRIENTE</t>
  </si>
  <si>
    <t>TOTAL PATRIMONIO</t>
  </si>
  <si>
    <t>UTILIDAD  NETA.</t>
  </si>
  <si>
    <t>Resultados ejercicios anteriores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</si>
  <si>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</si>
  <si>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</si>
  <si>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</si>
  <si>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</si>
  <si>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Impuesto sobre la renta diferido</t>
  </si>
  <si>
    <t>VALORES BANAGRICOLA, S. A. DE C. V.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</si>
  <si>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</si>
  <si>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</si>
  <si>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</si>
  <si>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</si>
  <si>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</si>
  <si>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</si>
  <si>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</si>
  <si>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</si>
  <si>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</si>
  <si>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</si>
  <si>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</si>
  <si>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</si>
  <si>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</si>
  <si>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</si>
  <si>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</si>
  <si>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</si>
  <si>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</si>
  <si>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</si>
  <si>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</si>
  <si>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</si>
  <si>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</si>
  <si>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</si>
  <si>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</si>
  <si>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Gtos. por depreciación, amortización y deterioro por operaciones ctes.</t>
  </si>
  <si>
    <t>Ingresos por inversiones financieras</t>
  </si>
  <si>
    <t>Ingresos por cuentas y documentos por cobrar</t>
  </si>
  <si>
    <t>Gastos de operación por inversiones propias</t>
  </si>
  <si>
    <t>Gastos por obligaciones con instituciones financieras</t>
  </si>
  <si>
    <t>Impuesto sobre la renta</t>
  </si>
  <si>
    <t>Gastos extraordinarios</t>
  </si>
  <si>
    <t>Ingresos extraordinarios</t>
  </si>
  <si>
    <t>Dividendos por pagar</t>
  </si>
  <si>
    <t>BALANCE GENERAL  AL 31 DE AGOSTO 2020</t>
  </si>
  <si>
    <t>ESTADO DE RESULTADOS  DEL 01 DE ENERO  AL 31 DE AGOSTO DE 2020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</si>
  <si>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</si>
  <si>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</si>
  <si>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</si>
  <si>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</si>
  <si>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</si>
  <si>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</si>
  <si>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</si>
  <si>
    <t xml:space="preserve">     Rafael Barraza Domínguez</t>
  </si>
  <si>
    <t xml:space="preserve">                   César Augusto Córdova Velásquez</t>
  </si>
  <si>
    <t xml:space="preserve">  Miguel Angel Guzmán Miranda</t>
  </si>
  <si>
    <t xml:space="preserve">           Apoderado General</t>
  </si>
  <si>
    <t xml:space="preserve">                                Gerente General</t>
  </si>
  <si>
    <t xml:space="preserve">                  Contador</t>
  </si>
  <si>
    <t xml:space="preserve">                                                                            ( Expresado en miles de dólares de los Estados Unidos de América)                                                                       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</si>
</sst>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7" fillId="0" borderId="0" xfId="56" applyFont="1" applyBorder="1" applyAlignment="1">
      <alignment horizontal="center"/>
      <protection/>
    </xf>
    <xf numFmtId="0" fontId="0" fillId="0" borderId="0" xfId="56" applyBorder="1">
      <alignment/>
      <protection/>
    </xf>
    <xf numFmtId="43" fontId="0" fillId="0" borderId="0" xfId="48" applyBorder="1" applyAlignment="1">
      <alignment/>
    </xf>
    <xf numFmtId="0" fontId="0" fillId="33" borderId="0" xfId="56" applyFill="1">
      <alignment/>
      <protection/>
    </xf>
    <xf numFmtId="43" fontId="5" fillId="33" borderId="0" xfId="48" applyFont="1" applyFill="1" applyAlignment="1">
      <alignment/>
    </xf>
    <xf numFmtId="43" fontId="5" fillId="33" borderId="0" xfId="48" applyNumberFormat="1" applyFont="1" applyFill="1" applyBorder="1" applyAlignment="1">
      <alignment/>
    </xf>
    <xf numFmtId="43" fontId="0" fillId="33" borderId="0" xfId="56" applyNumberFormat="1" applyFill="1">
      <alignment/>
      <protection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8" applyFont="1" applyFill="1" applyBorder="1" applyAlignment="1">
      <alignment horizontal="right" vertical="center"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43" fontId="16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6" fillId="0" borderId="0" xfId="48" applyNumberFormat="1" applyFont="1" applyAlignment="1">
      <alignment/>
    </xf>
    <xf numFmtId="43" fontId="16" fillId="0" borderId="0" xfId="48" applyNumberFormat="1" applyFont="1" applyBorder="1" applyAlignment="1">
      <alignment/>
    </xf>
    <xf numFmtId="43" fontId="15" fillId="0" borderId="0" xfId="0" applyNumberFormat="1" applyFont="1" applyAlignment="1">
      <alignment/>
    </xf>
    <xf numFmtId="43" fontId="5" fillId="33" borderId="0" xfId="48" applyFont="1" applyFill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8" applyFont="1" applyBorder="1" applyAlignment="1">
      <alignment horizontal="center"/>
    </xf>
    <xf numFmtId="43" fontId="0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8" applyNumberFormat="1" applyFont="1" applyFill="1" applyAlignment="1">
      <alignment/>
    </xf>
    <xf numFmtId="43" fontId="7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1" fillId="33" borderId="13" xfId="48" applyFont="1" applyFill="1" applyBorder="1" applyAlignment="1">
      <alignment/>
    </xf>
    <xf numFmtId="43" fontId="17" fillId="33" borderId="13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0" fillId="33" borderId="0" xfId="48" applyFill="1" applyAlignment="1">
      <alignment/>
    </xf>
    <xf numFmtId="43" fontId="5" fillId="33" borderId="14" xfId="48" applyFont="1" applyFill="1" applyBorder="1" applyAlignment="1">
      <alignment/>
    </xf>
    <xf numFmtId="43" fontId="54" fillId="0" borderId="0" xfId="48" applyFont="1" applyBorder="1" applyAlignment="1">
      <alignment/>
    </xf>
    <xf numFmtId="43" fontId="5" fillId="0" borderId="14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4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3" xfId="48" applyFont="1" applyBorder="1" applyAlignment="1">
      <alignment/>
    </xf>
    <xf numFmtId="43" fontId="2" fillId="0" borderId="0" xfId="48" applyFont="1" applyBorder="1" applyAlignment="1">
      <alignment/>
    </xf>
    <xf numFmtId="43" fontId="2" fillId="0" borderId="15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3" xfId="48" applyNumberFormat="1" applyFont="1" applyBorder="1" applyAlignment="1">
      <alignment/>
    </xf>
    <xf numFmtId="171" fontId="3" fillId="0" borderId="14" xfId="48" applyNumberFormat="1" applyFont="1" applyBorder="1" applyAlignment="1">
      <alignment/>
    </xf>
    <xf numFmtId="171" fontId="5" fillId="33" borderId="0" xfId="48" applyNumberFormat="1" applyFont="1" applyFill="1" applyBorder="1" applyAlignment="1">
      <alignment/>
    </xf>
    <xf numFmtId="43" fontId="6" fillId="33" borderId="0" xfId="48" applyFont="1" applyFill="1" applyAlignment="1">
      <alignment/>
    </xf>
    <xf numFmtId="206" fontId="16" fillId="0" borderId="0" xfId="48" applyNumberFormat="1" applyFont="1" applyAlignment="1">
      <alignment/>
    </xf>
    <xf numFmtId="171" fontId="3" fillId="0" borderId="0" xfId="48" applyNumberFormat="1" applyFont="1" applyBorder="1" applyAlignment="1">
      <alignment/>
    </xf>
    <xf numFmtId="43" fontId="12" fillId="33" borderId="0" xfId="48" applyNumberFormat="1" applyFont="1" applyFill="1" applyBorder="1" applyAlignment="1">
      <alignment/>
    </xf>
    <xf numFmtId="43" fontId="12" fillId="33" borderId="0" xfId="48" applyNumberFormat="1" applyFont="1" applyFill="1" applyAlignment="1">
      <alignment/>
    </xf>
    <xf numFmtId="43" fontId="16" fillId="33" borderId="0" xfId="48" applyNumberFormat="1" applyFont="1" applyFill="1" applyAlignment="1">
      <alignment/>
    </xf>
    <xf numFmtId="43" fontId="16" fillId="33" borderId="0" xfId="48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48" applyFont="1" applyFill="1" applyAlignment="1">
      <alignment/>
    </xf>
    <xf numFmtId="0" fontId="55" fillId="0" borderId="0" xfId="0" applyFont="1" applyAlignment="1">
      <alignment/>
    </xf>
    <xf numFmtId="9" fontId="16" fillId="0" borderId="0" xfId="48" applyNumberFormat="1" applyFont="1" applyAlignment="1">
      <alignment/>
    </xf>
    <xf numFmtId="0" fontId="2" fillId="33" borderId="0" xfId="56" applyFont="1" applyFill="1" applyAlignment="1">
      <alignment horizontal="center"/>
      <protection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3" fillId="0" borderId="16" xfId="56" applyFont="1" applyBorder="1" applyAlignment="1">
      <alignment horizontal="center"/>
      <protection/>
    </xf>
    <xf numFmtId="0" fontId="13" fillId="33" borderId="0" xfId="56" applyFont="1" applyFill="1" applyAlignment="1">
      <alignment horizontal="center"/>
      <protection/>
    </xf>
    <xf numFmtId="0" fontId="7" fillId="33" borderId="0" xfId="56" applyFont="1" applyFill="1" applyAlignment="1">
      <alignment horizontal="center"/>
      <protection/>
    </xf>
    <xf numFmtId="0" fontId="3" fillId="33" borderId="0" xfId="56" applyFont="1" applyFill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34</xdr:row>
      <xdr:rowOff>95250</xdr:rowOff>
    </xdr:from>
    <xdr:to>
      <xdr:col>28</xdr:col>
      <xdr:colOff>9525</xdr:colOff>
      <xdr:row>34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1135975" y="550545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45</xdr:row>
      <xdr:rowOff>85725</xdr:rowOff>
    </xdr:from>
    <xdr:to>
      <xdr:col>28</xdr:col>
      <xdr:colOff>0</xdr:colOff>
      <xdr:row>45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8478500" y="711517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581025</xdr:colOff>
      <xdr:row>2</xdr:row>
      <xdr:rowOff>133350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52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1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2.7109375" style="0" customWidth="1"/>
    <col min="8" max="8" width="1.28515625" style="0" customWidth="1"/>
    <col min="9" max="9" width="13.7109375" style="0" customWidth="1"/>
    <col min="10" max="10" width="5.00390625" style="51" bestFit="1" customWidth="1"/>
    <col min="11" max="22" width="11.7109375" style="51" customWidth="1"/>
    <col min="23" max="23" width="16.7109375" style="0" customWidth="1"/>
    <col min="24" max="24" width="14.421875" style="0" bestFit="1" customWidth="1"/>
    <col min="26" max="26" width="12.28125" style="0" customWidth="1"/>
    <col min="27" max="27" width="16.57421875" style="0" customWidth="1"/>
    <col min="28" max="28" width="3.7109375" style="0" customWidth="1"/>
  </cols>
  <sheetData>
    <row r="1" ht="12.75"/>
    <row r="2" ht="12.75"/>
    <row r="3" ht="12.75"/>
    <row r="4" ht="12.75">
      <c r="I4" s="102"/>
    </row>
    <row r="5" spans="1:22" ht="15">
      <c r="A5" s="105" t="s">
        <v>62</v>
      </c>
      <c r="B5" s="105"/>
      <c r="C5" s="105"/>
      <c r="D5" s="105"/>
      <c r="E5" s="105"/>
      <c r="F5" s="105"/>
      <c r="G5" s="105"/>
      <c r="H5" s="105"/>
      <c r="I5" s="105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2.75">
      <c r="A6" s="106" t="s">
        <v>4</v>
      </c>
      <c r="B6" s="106"/>
      <c r="C6" s="106"/>
      <c r="D6" s="106"/>
      <c r="E6" s="106"/>
      <c r="F6" s="106"/>
      <c r="G6" s="106"/>
      <c r="H6" s="106"/>
      <c r="I6" s="106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.75">
      <c r="A7" s="107" t="s">
        <v>95</v>
      </c>
      <c r="B7" s="107"/>
      <c r="C7" s="107"/>
      <c r="D7" s="107"/>
      <c r="E7" s="107"/>
      <c r="F7" s="107"/>
      <c r="G7" s="107"/>
      <c r="H7" s="107"/>
      <c r="I7" s="107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3.5" thickBot="1">
      <c r="A8" s="108" t="s">
        <v>97</v>
      </c>
      <c r="B8" s="108"/>
      <c r="C8" s="108"/>
      <c r="D8" s="108"/>
      <c r="E8" s="108"/>
      <c r="F8" s="108"/>
      <c r="G8" s="108"/>
      <c r="H8" s="108"/>
      <c r="I8" s="108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9" ht="13.5" thickTop="1">
      <c r="A9" s="15"/>
      <c r="G9" s="12"/>
      <c r="H9" s="12"/>
      <c r="I9" s="12"/>
    </row>
    <row r="10" spans="1:22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7" ht="12.75">
      <c r="A11" s="1">
        <v>11</v>
      </c>
      <c r="B11" s="9" t="s">
        <v>31</v>
      </c>
      <c r="C11" s="1"/>
      <c r="D11" s="1"/>
      <c r="E11" s="1"/>
      <c r="F11" s="1"/>
      <c r="G11" s="2"/>
      <c r="H11" s="2"/>
      <c r="I11" s="82">
        <f>SUM(G12:G18)</f>
        <v>1597.1599999999996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AA11" s="12"/>
    </row>
    <row r="12" spans="1:27" ht="12.75">
      <c r="A12" s="1">
        <v>111</v>
      </c>
      <c r="B12" s="45" t="s">
        <v>82</v>
      </c>
      <c r="C12" s="1"/>
      <c r="D12" s="1"/>
      <c r="E12" s="1"/>
      <c r="F12" s="1"/>
      <c r="G12" s="2">
        <v>233.32</v>
      </c>
      <c r="H12" s="2"/>
      <c r="I12" s="82"/>
      <c r="J12" s="53"/>
      <c r="K12" s="53"/>
      <c r="L12" s="55"/>
      <c r="M12" s="53"/>
      <c r="N12" s="53"/>
      <c r="O12" s="53"/>
      <c r="P12" s="53"/>
      <c r="Q12" s="53"/>
      <c r="R12" s="53"/>
      <c r="S12" s="53"/>
      <c r="T12" s="53"/>
      <c r="U12" s="53"/>
      <c r="V12" s="53"/>
      <c r="AA12" s="13"/>
    </row>
    <row r="13" spans="1:22" ht="12.75">
      <c r="A13" s="1">
        <v>112</v>
      </c>
      <c r="B13" s="45" t="s">
        <v>63</v>
      </c>
      <c r="C13" s="1"/>
      <c r="D13" s="1"/>
      <c r="E13" s="1"/>
      <c r="F13" s="1"/>
      <c r="G13" s="2">
        <v>2.32</v>
      </c>
      <c r="H13" s="2"/>
      <c r="I13" s="82"/>
      <c r="J13" s="53"/>
      <c r="K13" s="53"/>
      <c r="L13" s="55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2" ht="12.75">
      <c r="A14" s="100">
        <v>113</v>
      </c>
      <c r="B14" s="100" t="s">
        <v>64</v>
      </c>
      <c r="C14" s="100"/>
      <c r="D14" s="1"/>
      <c r="E14" s="1"/>
      <c r="F14" s="1"/>
      <c r="G14" s="101">
        <v>1323.25</v>
      </c>
      <c r="H14" s="2"/>
      <c r="I14" s="82"/>
      <c r="J14" s="53"/>
      <c r="K14" s="53"/>
      <c r="L14" s="55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ht="12.75">
      <c r="A15" s="1">
        <v>114</v>
      </c>
      <c r="B15" s="1" t="s">
        <v>65</v>
      </c>
      <c r="C15" s="1"/>
      <c r="D15" s="1"/>
      <c r="E15" s="1"/>
      <c r="F15" s="1"/>
      <c r="G15" s="2">
        <v>13.27</v>
      </c>
      <c r="H15" s="2"/>
      <c r="I15" s="82"/>
      <c r="J15" s="53"/>
      <c r="K15" s="53"/>
      <c r="L15" s="55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ht="12.75">
      <c r="A16" s="1">
        <v>116</v>
      </c>
      <c r="B16" s="1" t="s">
        <v>66</v>
      </c>
      <c r="C16" s="1"/>
      <c r="D16" s="1"/>
      <c r="E16" s="1"/>
      <c r="F16" s="1"/>
      <c r="G16" s="84">
        <v>12.35</v>
      </c>
      <c r="H16" s="2"/>
      <c r="I16" s="82"/>
      <c r="J16" s="53"/>
      <c r="K16" s="53"/>
      <c r="L16" s="55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12.75">
      <c r="A17" s="1">
        <v>117</v>
      </c>
      <c r="B17" s="1" t="s">
        <v>6</v>
      </c>
      <c r="C17" s="1"/>
      <c r="D17" s="1"/>
      <c r="E17" s="1"/>
      <c r="F17" s="44"/>
      <c r="G17" s="84">
        <v>8.1</v>
      </c>
      <c r="H17" s="2"/>
      <c r="I17" s="82"/>
      <c r="J17" s="53"/>
      <c r="K17" s="53"/>
      <c r="L17" s="55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2.75">
      <c r="A18" s="1">
        <v>118</v>
      </c>
      <c r="B18" s="1" t="s">
        <v>57</v>
      </c>
      <c r="C18" s="1"/>
      <c r="D18" s="1"/>
      <c r="E18" s="1"/>
      <c r="F18" s="44"/>
      <c r="G18" s="83">
        <v>4.55</v>
      </c>
      <c r="H18" s="2"/>
      <c r="I18" s="82"/>
      <c r="J18" s="53"/>
      <c r="K18" s="53"/>
      <c r="L18" s="55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2.75">
      <c r="A19" s="1"/>
      <c r="B19" s="1"/>
      <c r="C19" s="1"/>
      <c r="D19" s="1"/>
      <c r="E19" s="1"/>
      <c r="F19" s="1"/>
      <c r="G19" s="84"/>
      <c r="H19" s="2"/>
      <c r="I19" s="82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2.75">
      <c r="A20" s="1">
        <v>12</v>
      </c>
      <c r="B20" s="3" t="s">
        <v>32</v>
      </c>
      <c r="C20" s="1"/>
      <c r="D20" s="1"/>
      <c r="E20" s="1"/>
      <c r="F20" s="1"/>
      <c r="G20" s="84"/>
      <c r="H20" s="2"/>
      <c r="I20" s="82">
        <f>SUM(G21:G22)</f>
        <v>23.45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2" ht="12.75">
      <c r="A21" s="1">
        <v>121</v>
      </c>
      <c r="B21" s="1" t="s">
        <v>7</v>
      </c>
      <c r="C21" s="1"/>
      <c r="D21" s="1"/>
      <c r="E21" s="1"/>
      <c r="F21" s="44"/>
      <c r="G21" s="2">
        <v>1.16</v>
      </c>
      <c r="H21" s="2"/>
      <c r="I21" s="82"/>
      <c r="J21" s="53"/>
      <c r="K21" s="53"/>
      <c r="L21" s="55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12.75">
      <c r="A22" s="1">
        <v>123</v>
      </c>
      <c r="B22" s="1" t="s">
        <v>67</v>
      </c>
      <c r="C22" s="1"/>
      <c r="D22" s="1"/>
      <c r="E22" s="1"/>
      <c r="F22" s="44"/>
      <c r="G22" s="83">
        <v>22.29</v>
      </c>
      <c r="H22" s="2"/>
      <c r="I22" s="82"/>
      <c r="J22" s="53"/>
      <c r="K22" s="53"/>
      <c r="L22" s="55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4" ht="13.5" thickBot="1">
      <c r="A23" s="1"/>
      <c r="B23" s="3" t="s">
        <v>8</v>
      </c>
      <c r="C23" s="1"/>
      <c r="D23" s="1"/>
      <c r="E23" s="1"/>
      <c r="F23" s="1"/>
      <c r="G23" s="2"/>
      <c r="H23" s="2"/>
      <c r="I23" s="85">
        <f>SUM(I11:I22)</f>
        <v>1620.6099999999997</v>
      </c>
      <c r="J23" s="96">
        <f>+I23-I46</f>
        <v>0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10"/>
      <c r="X23" s="10"/>
    </row>
    <row r="24" spans="1:22" ht="13.5" thickTop="1">
      <c r="A24" s="1"/>
      <c r="B24" s="1"/>
      <c r="C24" s="1"/>
      <c r="D24" s="1"/>
      <c r="E24" s="1"/>
      <c r="F24" s="1"/>
      <c r="G24" s="84"/>
      <c r="H24" s="2"/>
      <c r="I24" s="82"/>
      <c r="J24" s="97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2" ht="12.75">
      <c r="A25" s="1">
        <v>2</v>
      </c>
      <c r="B25" s="3" t="s">
        <v>9</v>
      </c>
      <c r="C25" s="1"/>
      <c r="D25" s="1"/>
      <c r="E25" s="1"/>
      <c r="F25" s="1"/>
      <c r="G25" s="2"/>
      <c r="H25" s="2"/>
      <c r="I25" s="82"/>
      <c r="J25" s="9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2" ht="12.75">
      <c r="A26" s="1">
        <v>21</v>
      </c>
      <c r="B26" s="3" t="s">
        <v>33</v>
      </c>
      <c r="C26" s="1"/>
      <c r="D26" s="1"/>
      <c r="E26" s="1"/>
      <c r="F26" s="1"/>
      <c r="G26" s="2"/>
      <c r="H26" s="2"/>
      <c r="I26" s="82">
        <f>SUM(G27:G29)</f>
        <v>166.45</v>
      </c>
      <c r="J26" s="97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ht="12.75">
      <c r="A27" s="1">
        <v>213</v>
      </c>
      <c r="B27" s="1" t="s">
        <v>68</v>
      </c>
      <c r="C27" s="1"/>
      <c r="D27" s="1"/>
      <c r="E27" s="1"/>
      <c r="F27" s="44"/>
      <c r="G27" s="2">
        <v>53.87</v>
      </c>
      <c r="H27" s="2"/>
      <c r="I27" s="2"/>
      <c r="J27" s="98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1:22" ht="12.75">
      <c r="A28" s="1">
        <v>215</v>
      </c>
      <c r="B28" s="1" t="s">
        <v>69</v>
      </c>
      <c r="C28" s="1"/>
      <c r="D28" s="1"/>
      <c r="E28" s="1"/>
      <c r="F28" s="44"/>
      <c r="G28" s="83">
        <v>112.58</v>
      </c>
      <c r="H28" s="2"/>
      <c r="I28" s="84"/>
      <c r="J28" s="98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1:22" ht="12.75" hidden="1">
      <c r="A29" s="1">
        <v>216</v>
      </c>
      <c r="B29" s="1" t="s">
        <v>94</v>
      </c>
      <c r="C29" s="1"/>
      <c r="D29" s="1"/>
      <c r="E29" s="1"/>
      <c r="F29" s="44"/>
      <c r="G29" s="83">
        <v>0</v>
      </c>
      <c r="H29" s="2"/>
      <c r="I29" s="84"/>
      <c r="J29" s="98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2" ht="12.75">
      <c r="A30" s="1">
        <v>22</v>
      </c>
      <c r="B30" s="3" t="s">
        <v>53</v>
      </c>
      <c r="C30" s="1"/>
      <c r="D30" s="1"/>
      <c r="E30" s="1"/>
      <c r="F30" s="1"/>
      <c r="G30" s="2"/>
      <c r="H30" s="2"/>
      <c r="I30" s="82">
        <f>SUM(G31:G31)</f>
        <v>1.44</v>
      </c>
      <c r="J30" s="98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1:22" ht="12.75">
      <c r="A31" s="1">
        <v>222</v>
      </c>
      <c r="B31" s="1" t="s">
        <v>61</v>
      </c>
      <c r="C31" s="1"/>
      <c r="D31" s="1"/>
      <c r="E31" s="1"/>
      <c r="F31" s="44"/>
      <c r="G31" s="83">
        <v>1.44</v>
      </c>
      <c r="H31" s="2"/>
      <c r="I31" s="83"/>
      <c r="J31" s="98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ht="12.75">
      <c r="A32" s="1"/>
      <c r="B32" s="3" t="s">
        <v>10</v>
      </c>
      <c r="C32" s="1"/>
      <c r="D32" s="1"/>
      <c r="E32" s="1"/>
      <c r="F32" s="1"/>
      <c r="G32" s="84"/>
      <c r="H32" s="2"/>
      <c r="I32" s="82">
        <f>SUM(I26:I31)</f>
        <v>167.89</v>
      </c>
      <c r="J32" s="97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7" ht="12.75">
      <c r="A33" s="1"/>
      <c r="B33" s="1"/>
      <c r="C33" s="1"/>
      <c r="D33" s="1"/>
      <c r="E33" s="1"/>
      <c r="F33" s="1"/>
      <c r="G33" s="2"/>
      <c r="H33" s="2"/>
      <c r="I33" s="2"/>
      <c r="J33" s="98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16" t="s">
        <v>29</v>
      </c>
      <c r="X33" s="16" t="s">
        <v>29</v>
      </c>
      <c r="Y33" s="16" t="s">
        <v>24</v>
      </c>
      <c r="Z33" s="16" t="s">
        <v>26</v>
      </c>
      <c r="AA33" s="16" t="s">
        <v>27</v>
      </c>
    </row>
    <row r="34" spans="1:27" ht="12.75">
      <c r="A34" s="1">
        <v>3</v>
      </c>
      <c r="B34" s="3" t="s">
        <v>34</v>
      </c>
      <c r="C34" s="1"/>
      <c r="D34" s="1"/>
      <c r="E34" s="1"/>
      <c r="F34" s="1"/>
      <c r="G34" s="2"/>
      <c r="H34" s="2"/>
      <c r="I34" s="2"/>
      <c r="J34" s="98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17" t="s">
        <v>49</v>
      </c>
      <c r="X34" s="17" t="s">
        <v>30</v>
      </c>
      <c r="Y34" s="17" t="s">
        <v>25</v>
      </c>
      <c r="Z34" s="20">
        <v>40543</v>
      </c>
      <c r="AA34" s="20" t="s">
        <v>28</v>
      </c>
    </row>
    <row r="35" spans="1:32" ht="12.75">
      <c r="A35" s="1">
        <v>31</v>
      </c>
      <c r="B35" s="3" t="s">
        <v>11</v>
      </c>
      <c r="C35" s="1"/>
      <c r="D35" s="1"/>
      <c r="E35" s="1"/>
      <c r="F35" s="1"/>
      <c r="G35" s="2"/>
      <c r="H35" s="2"/>
      <c r="I35" s="82">
        <f>+G36</f>
        <v>800</v>
      </c>
      <c r="J35" s="97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62">
        <f>+I35</f>
        <v>800</v>
      </c>
      <c r="X35" s="62">
        <f>+I35</f>
        <v>800</v>
      </c>
      <c r="Y35" s="63">
        <f>+X35/5</f>
        <v>160</v>
      </c>
      <c r="Z35" s="64">
        <v>160000</v>
      </c>
      <c r="AA35" s="65">
        <f>+Y35-Z35</f>
        <v>-159840</v>
      </c>
      <c r="AB35" s="66"/>
      <c r="AC35" s="66" t="s">
        <v>20</v>
      </c>
      <c r="AD35" s="66"/>
      <c r="AE35" s="66"/>
      <c r="AF35" s="66"/>
    </row>
    <row r="36" spans="1:32" ht="12.75">
      <c r="A36" s="1">
        <v>310</v>
      </c>
      <c r="B36" s="1" t="s">
        <v>70</v>
      </c>
      <c r="C36" s="1"/>
      <c r="D36" s="1"/>
      <c r="E36" s="1"/>
      <c r="F36" s="1"/>
      <c r="G36" s="83">
        <v>800</v>
      </c>
      <c r="H36" s="2"/>
      <c r="I36" s="2"/>
      <c r="J36" s="98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62"/>
      <c r="X36" s="62"/>
      <c r="Y36" s="66"/>
      <c r="Z36" s="66"/>
      <c r="AA36" s="66"/>
      <c r="AB36" s="67"/>
      <c r="AC36" s="67" t="s">
        <v>21</v>
      </c>
      <c r="AD36" s="66"/>
      <c r="AE36" s="66"/>
      <c r="AF36" s="66"/>
    </row>
    <row r="37" spans="1:32" ht="12.75">
      <c r="A37" s="1">
        <v>32</v>
      </c>
      <c r="B37" s="3" t="s">
        <v>1</v>
      </c>
      <c r="C37" s="1"/>
      <c r="D37" s="1"/>
      <c r="E37" s="1"/>
      <c r="F37" s="1"/>
      <c r="G37" s="2"/>
      <c r="H37" s="2"/>
      <c r="I37" s="82">
        <f>SUM(G38:G39)</f>
        <v>381.36</v>
      </c>
      <c r="J37" s="97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62">
        <f>+I37</f>
        <v>381.36</v>
      </c>
      <c r="X37" s="62">
        <f>+I37</f>
        <v>381.36</v>
      </c>
      <c r="Y37" s="66"/>
      <c r="Z37" s="66"/>
      <c r="AA37" s="66"/>
      <c r="AB37" s="66"/>
      <c r="AC37" s="66"/>
      <c r="AD37" s="66"/>
      <c r="AE37" s="66"/>
      <c r="AF37" s="66"/>
    </row>
    <row r="38" spans="1:32" ht="12.75">
      <c r="A38" s="1">
        <v>320</v>
      </c>
      <c r="B38" s="1" t="s">
        <v>71</v>
      </c>
      <c r="C38" s="1"/>
      <c r="D38" s="1"/>
      <c r="E38" s="1"/>
      <c r="F38" s="1"/>
      <c r="G38" s="2">
        <v>160</v>
      </c>
      <c r="H38" s="2"/>
      <c r="I38" s="2"/>
      <c r="J38" s="98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62"/>
      <c r="X38" s="62"/>
      <c r="Y38" s="66"/>
      <c r="Z38" s="66"/>
      <c r="AA38" s="66"/>
      <c r="AB38" s="66"/>
      <c r="AC38" s="66"/>
      <c r="AD38" s="66"/>
      <c r="AE38" s="66"/>
      <c r="AF38" s="66"/>
    </row>
    <row r="39" spans="1:32" ht="12.75">
      <c r="A39" s="1">
        <v>322</v>
      </c>
      <c r="B39" s="1" t="s">
        <v>72</v>
      </c>
      <c r="C39" s="1"/>
      <c r="D39" s="1"/>
      <c r="E39" s="1"/>
      <c r="F39" s="1"/>
      <c r="G39" s="83">
        <v>221.36</v>
      </c>
      <c r="H39" s="2"/>
      <c r="I39" s="2"/>
      <c r="J39" s="98"/>
      <c r="K39" s="55"/>
      <c r="L39" s="55"/>
      <c r="M39" s="103"/>
      <c r="N39" s="55"/>
      <c r="O39" s="55"/>
      <c r="P39" s="55"/>
      <c r="Q39" s="94"/>
      <c r="R39" s="55"/>
      <c r="S39" s="55"/>
      <c r="T39" s="55"/>
      <c r="U39" s="55"/>
      <c r="V39" s="55"/>
      <c r="W39" s="62"/>
      <c r="X39" s="62"/>
      <c r="Y39" s="66"/>
      <c r="Z39" s="66"/>
      <c r="AA39" s="66"/>
      <c r="AB39" s="66"/>
      <c r="AC39" s="66"/>
      <c r="AD39" s="66"/>
      <c r="AE39" s="66"/>
      <c r="AF39" s="66"/>
    </row>
    <row r="40" spans="1:32" ht="12.75">
      <c r="A40" s="1">
        <v>33</v>
      </c>
      <c r="B40" s="3" t="s">
        <v>46</v>
      </c>
      <c r="C40" s="1"/>
      <c r="D40" s="1"/>
      <c r="E40" s="1"/>
      <c r="F40" s="1"/>
      <c r="G40" s="2"/>
      <c r="H40" s="2"/>
      <c r="I40" s="88">
        <f>+G41</f>
        <v>4.79</v>
      </c>
      <c r="J40" s="98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68">
        <f>+I40</f>
        <v>4.79</v>
      </c>
      <c r="X40" s="68">
        <f>+I40</f>
        <v>4.79</v>
      </c>
      <c r="Y40" s="66"/>
      <c r="Z40" s="66"/>
      <c r="AA40" s="66"/>
      <c r="AB40" s="66"/>
      <c r="AC40" s="66"/>
      <c r="AD40" s="66"/>
      <c r="AE40" s="66"/>
      <c r="AF40" s="66"/>
    </row>
    <row r="41" spans="1:32" ht="12.75">
      <c r="A41" s="1">
        <v>332</v>
      </c>
      <c r="B41" s="1" t="s">
        <v>47</v>
      </c>
      <c r="C41" s="1"/>
      <c r="D41" s="1"/>
      <c r="E41" s="1"/>
      <c r="F41" s="1"/>
      <c r="G41" s="91">
        <v>4.79</v>
      </c>
      <c r="H41" s="2"/>
      <c r="I41" s="2"/>
      <c r="J41" s="98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62"/>
      <c r="X41" s="62"/>
      <c r="Y41" s="66"/>
      <c r="Z41" s="66"/>
      <c r="AA41" s="66"/>
      <c r="AB41" s="66"/>
      <c r="AC41" s="66"/>
      <c r="AD41" s="66"/>
      <c r="AE41" s="66"/>
      <c r="AF41" s="66"/>
    </row>
    <row r="42" spans="1:32" ht="12.75">
      <c r="A42" s="1">
        <v>34</v>
      </c>
      <c r="B42" s="3" t="s">
        <v>2</v>
      </c>
      <c r="C42" s="1"/>
      <c r="D42" s="1"/>
      <c r="E42" s="1"/>
      <c r="F42" s="1"/>
      <c r="G42" s="2"/>
      <c r="H42" s="2"/>
      <c r="I42" s="82">
        <f>+G43+G44</f>
        <v>266.57</v>
      </c>
      <c r="J42" s="96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69"/>
      <c r="X42" s="70"/>
      <c r="Y42" s="66"/>
      <c r="Z42" s="66"/>
      <c r="AA42" s="66"/>
      <c r="AB42" s="66"/>
      <c r="AC42" s="66"/>
      <c r="AD42" s="66"/>
      <c r="AE42" s="66"/>
      <c r="AF42" s="66"/>
    </row>
    <row r="43" spans="1:32" ht="12.75" hidden="1">
      <c r="A43" s="1">
        <v>340</v>
      </c>
      <c r="B43" s="1" t="s">
        <v>56</v>
      </c>
      <c r="C43" s="1"/>
      <c r="D43" s="1"/>
      <c r="E43" s="44"/>
      <c r="F43" s="2"/>
      <c r="G43" s="95"/>
      <c r="H43" s="2"/>
      <c r="I43" s="88"/>
      <c r="J43" s="96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69"/>
      <c r="X43" s="70"/>
      <c r="Y43" s="66"/>
      <c r="Z43" s="66"/>
      <c r="AA43" s="66"/>
      <c r="AB43" s="66"/>
      <c r="AC43" s="66"/>
      <c r="AD43" s="66"/>
      <c r="AE43" s="66"/>
      <c r="AF43" s="66"/>
    </row>
    <row r="44" spans="1:32" ht="12.75">
      <c r="A44" s="1">
        <v>341</v>
      </c>
      <c r="B44" s="1" t="s">
        <v>73</v>
      </c>
      <c r="C44" s="1"/>
      <c r="D44" s="1"/>
      <c r="E44" s="44"/>
      <c r="F44" s="2"/>
      <c r="G44" s="91">
        <v>266.57</v>
      </c>
      <c r="H44" s="2"/>
      <c r="I44" s="83"/>
      <c r="J44" s="99"/>
      <c r="K44" s="56"/>
      <c r="L44" s="55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62">
        <f>+G44</f>
        <v>266.57</v>
      </c>
      <c r="X44" s="62">
        <f>+W44/2</f>
        <v>133.285</v>
      </c>
      <c r="Y44" s="66"/>
      <c r="Z44" s="66"/>
      <c r="AA44" s="66"/>
      <c r="AB44" s="66"/>
      <c r="AC44" s="66"/>
      <c r="AD44" s="66"/>
      <c r="AE44" s="66"/>
      <c r="AF44" s="66"/>
    </row>
    <row r="45" spans="1:32" ht="12.75">
      <c r="A45" s="1"/>
      <c r="B45" s="3" t="s">
        <v>54</v>
      </c>
      <c r="C45" s="1"/>
      <c r="D45" s="1"/>
      <c r="E45" s="44"/>
      <c r="F45" s="2"/>
      <c r="G45" s="95"/>
      <c r="H45" s="2"/>
      <c r="I45" s="82">
        <f>SUM(I35:I44)</f>
        <v>1452.72</v>
      </c>
      <c r="J45" s="99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62"/>
      <c r="X45" s="62"/>
      <c r="Y45" s="66"/>
      <c r="Z45" s="66"/>
      <c r="AA45" s="66"/>
      <c r="AB45" s="66"/>
      <c r="AC45" s="66"/>
      <c r="AD45" s="66"/>
      <c r="AE45" s="66"/>
      <c r="AF45" s="66"/>
    </row>
    <row r="46" spans="1:32" ht="15.75" thickBot="1">
      <c r="A46" s="1"/>
      <c r="B46" s="3" t="s">
        <v>12</v>
      </c>
      <c r="C46" s="1"/>
      <c r="D46" s="1"/>
      <c r="E46" s="1"/>
      <c r="F46" s="1"/>
      <c r="G46" s="2"/>
      <c r="H46" s="2"/>
      <c r="I46" s="85">
        <f>+I45+I32</f>
        <v>1620.6100000000001</v>
      </c>
      <c r="J46" s="96">
        <f>+I46-I23</f>
        <v>0</v>
      </c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71">
        <f>SUM(W35:W44)</f>
        <v>1452.72</v>
      </c>
      <c r="X46" s="72">
        <f>SUM(X35:X44)</f>
        <v>1319.4350000000002</v>
      </c>
      <c r="Y46" s="66"/>
      <c r="Z46" s="66"/>
      <c r="AA46" s="66"/>
      <c r="AB46" s="67"/>
      <c r="AC46" s="73" t="s">
        <v>50</v>
      </c>
      <c r="AD46" s="66"/>
      <c r="AE46" s="66"/>
      <c r="AF46" s="66"/>
    </row>
    <row r="47" spans="1:32" ht="13.5" thickTop="1">
      <c r="A47" s="1"/>
      <c r="B47" s="1"/>
      <c r="C47" s="1"/>
      <c r="D47" s="1"/>
      <c r="E47" s="1"/>
      <c r="F47" s="1"/>
      <c r="G47" s="2"/>
      <c r="H47" s="2"/>
      <c r="I47" s="2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74" t="s">
        <v>19</v>
      </c>
      <c r="X47" s="66"/>
      <c r="Y47" s="66"/>
      <c r="Z47" s="66"/>
      <c r="AA47" s="66"/>
      <c r="AB47" s="66"/>
      <c r="AC47" s="73" t="s">
        <v>51</v>
      </c>
      <c r="AD47" s="66"/>
      <c r="AE47" s="66"/>
      <c r="AF47" s="66"/>
    </row>
    <row r="48" spans="1:24" ht="12.75">
      <c r="A48" s="1"/>
      <c r="B48" s="1"/>
      <c r="C48" s="1"/>
      <c r="D48" s="1"/>
      <c r="E48" s="1"/>
      <c r="F48" s="1"/>
      <c r="G48" s="2"/>
      <c r="H48" s="2"/>
      <c r="I48" s="2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12">
        <v>80000</v>
      </c>
      <c r="X48" t="s">
        <v>22</v>
      </c>
    </row>
    <row r="49" spans="1:24" ht="12.75">
      <c r="A49" s="1">
        <v>6</v>
      </c>
      <c r="B49" s="3" t="s">
        <v>59</v>
      </c>
      <c r="C49" s="1"/>
      <c r="D49" s="1"/>
      <c r="E49" s="1"/>
      <c r="F49" s="1"/>
      <c r="G49" s="2"/>
      <c r="H49" s="2"/>
      <c r="I49" s="2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43">
        <f>+W46/W48</f>
        <v>0.018159</v>
      </c>
      <c r="X49" t="s">
        <v>23</v>
      </c>
    </row>
    <row r="50" spans="1:22" ht="12.75">
      <c r="A50" s="1">
        <v>61</v>
      </c>
      <c r="B50" s="3" t="s">
        <v>14</v>
      </c>
      <c r="C50" s="1"/>
      <c r="D50" s="1"/>
      <c r="E50" s="1"/>
      <c r="F50" s="1"/>
      <c r="G50" s="2"/>
      <c r="H50" s="2"/>
      <c r="I50" s="86">
        <f>SUM(G51:G51)</f>
        <v>325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2" ht="12.75">
      <c r="A51" s="1">
        <v>610</v>
      </c>
      <c r="B51" s="1" t="s">
        <v>74</v>
      </c>
      <c r="C51" s="1"/>
      <c r="D51" s="1"/>
      <c r="E51" s="1"/>
      <c r="F51" s="1"/>
      <c r="G51" s="83">
        <v>325</v>
      </c>
      <c r="H51" s="84"/>
      <c r="I51" s="84"/>
      <c r="J51" s="56"/>
      <c r="K51" s="56"/>
      <c r="L51" s="55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7" ht="12.75">
      <c r="A52" s="1">
        <v>62</v>
      </c>
      <c r="B52" s="3" t="s">
        <v>0</v>
      </c>
      <c r="C52" s="1"/>
      <c r="D52" s="1"/>
      <c r="E52" s="1"/>
      <c r="F52" s="1"/>
      <c r="G52" s="84"/>
      <c r="H52" s="84"/>
      <c r="I52" s="86">
        <f>SUM(G53:G55)</f>
        <v>963.01229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X52" s="59"/>
      <c r="Y52" s="59"/>
      <c r="Z52" s="59"/>
      <c r="AA52" s="59"/>
    </row>
    <row r="53" spans="1:27" ht="12.75">
      <c r="A53" s="1">
        <v>620</v>
      </c>
      <c r="B53" s="1" t="s">
        <v>75</v>
      </c>
      <c r="C53" s="1"/>
      <c r="D53" s="1"/>
      <c r="E53" s="1"/>
      <c r="F53" s="1"/>
      <c r="G53" s="84">
        <v>625</v>
      </c>
      <c r="H53" s="84"/>
      <c r="I53" s="84"/>
      <c r="J53" s="56"/>
      <c r="K53" s="56"/>
      <c r="L53" s="55"/>
      <c r="M53" s="56"/>
      <c r="N53" s="56"/>
      <c r="O53" s="56"/>
      <c r="P53" s="56"/>
      <c r="Q53" s="56"/>
      <c r="R53" s="56"/>
      <c r="S53" s="56"/>
      <c r="T53" s="56"/>
      <c r="U53" s="56"/>
      <c r="V53" s="56"/>
      <c r="X53" s="59"/>
      <c r="Y53" s="59"/>
      <c r="Z53" s="60"/>
      <c r="AA53" s="60"/>
    </row>
    <row r="54" spans="1:27" ht="12.75">
      <c r="A54" s="1">
        <v>621</v>
      </c>
      <c r="B54" s="1" t="s">
        <v>76</v>
      </c>
      <c r="C54" s="1"/>
      <c r="D54" s="1"/>
      <c r="E54" s="1"/>
      <c r="F54" s="1"/>
      <c r="G54" s="84">
        <v>325</v>
      </c>
      <c r="H54" s="84"/>
      <c r="I54" s="84"/>
      <c r="J54" s="56"/>
      <c r="K54" s="56"/>
      <c r="L54" s="55"/>
      <c r="M54" s="56"/>
      <c r="N54" s="56"/>
      <c r="O54" s="56"/>
      <c r="P54" s="56"/>
      <c r="Q54" s="56"/>
      <c r="R54" s="56"/>
      <c r="S54" s="56"/>
      <c r="T54" s="56"/>
      <c r="U54" s="56"/>
      <c r="V54" s="56"/>
      <c r="X54" s="59"/>
      <c r="Y54" s="59"/>
      <c r="Z54" s="60"/>
      <c r="AA54" s="60"/>
    </row>
    <row r="55" spans="1:27" ht="12.75">
      <c r="A55" s="1">
        <v>624</v>
      </c>
      <c r="B55" s="1" t="s">
        <v>77</v>
      </c>
      <c r="C55" s="1"/>
      <c r="D55" s="1"/>
      <c r="E55" s="1"/>
      <c r="F55" s="1"/>
      <c r="G55" s="83">
        <v>13.01229</v>
      </c>
      <c r="H55" s="84"/>
      <c r="I55" s="84"/>
      <c r="J55" s="56"/>
      <c r="K55" s="56"/>
      <c r="L55" s="55"/>
      <c r="M55" s="56"/>
      <c r="N55" s="56"/>
      <c r="O55" s="56"/>
      <c r="P55" s="56"/>
      <c r="Q55" s="56"/>
      <c r="R55" s="56"/>
      <c r="S55" s="56"/>
      <c r="T55" s="56"/>
      <c r="U55" s="56"/>
      <c r="V55" s="56"/>
      <c r="X55" s="61"/>
      <c r="Y55" s="61"/>
      <c r="Z55" s="61"/>
      <c r="AA55" s="61"/>
    </row>
    <row r="56" spans="1:27" ht="13.5" thickBot="1">
      <c r="A56" s="1"/>
      <c r="B56" s="3" t="s">
        <v>60</v>
      </c>
      <c r="C56" s="1"/>
      <c r="D56" s="1"/>
      <c r="E56" s="1"/>
      <c r="F56" s="1"/>
      <c r="G56" s="2"/>
      <c r="H56" s="2"/>
      <c r="I56" s="85">
        <f>SUM(I50:I55)</f>
        <v>1288.0122900000001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X56" s="12"/>
      <c r="Y56" s="12"/>
      <c r="Z56" s="12"/>
      <c r="AA56" s="12"/>
    </row>
    <row r="57" spans="1:27" ht="13.5" thickTop="1">
      <c r="A57" s="46"/>
      <c r="B57" s="1"/>
      <c r="C57" s="1"/>
      <c r="D57" s="1"/>
      <c r="E57" s="1"/>
      <c r="F57" s="1"/>
      <c r="G57" s="2"/>
      <c r="H57" s="2"/>
      <c r="I57" s="2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X57" s="12"/>
      <c r="Y57" s="12"/>
      <c r="Z57" s="12"/>
      <c r="AA57" s="12"/>
    </row>
    <row r="58" spans="1:27" ht="12.75">
      <c r="A58" s="1">
        <v>7</v>
      </c>
      <c r="B58" s="3" t="s">
        <v>59</v>
      </c>
      <c r="C58" s="1"/>
      <c r="D58" s="1"/>
      <c r="E58" s="1"/>
      <c r="F58" s="1"/>
      <c r="G58" s="2"/>
      <c r="H58" s="2"/>
      <c r="I58" s="2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X58" s="12"/>
      <c r="Y58" s="12"/>
      <c r="Z58" s="12"/>
      <c r="AA58" s="12"/>
    </row>
    <row r="59" spans="1:22" ht="12.75">
      <c r="A59" s="1">
        <v>71</v>
      </c>
      <c r="B59" s="3" t="s">
        <v>35</v>
      </c>
      <c r="C59" s="1"/>
      <c r="D59" s="1"/>
      <c r="E59" s="1"/>
      <c r="F59" s="1"/>
      <c r="G59" s="2"/>
      <c r="H59" s="2"/>
      <c r="I59" s="86">
        <f>SUM(G60:G60)</f>
        <v>325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2" ht="12.75">
      <c r="A60" s="1">
        <v>710</v>
      </c>
      <c r="B60" s="1" t="s">
        <v>78</v>
      </c>
      <c r="C60" s="1"/>
      <c r="D60" s="1"/>
      <c r="E60" s="1"/>
      <c r="F60" s="1"/>
      <c r="G60" s="83">
        <v>325</v>
      </c>
      <c r="H60" s="84"/>
      <c r="I60" s="84"/>
      <c r="J60" s="56"/>
      <c r="K60" s="56"/>
      <c r="L60" s="55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ht="12.75">
      <c r="A61" s="1">
        <v>72</v>
      </c>
      <c r="B61" s="3" t="s">
        <v>52</v>
      </c>
      <c r="C61" s="1"/>
      <c r="D61" s="1"/>
      <c r="E61" s="1"/>
      <c r="F61" s="1"/>
      <c r="G61" s="84"/>
      <c r="H61" s="84"/>
      <c r="I61" s="86">
        <f>SUM(G62:G64)</f>
        <v>963.01229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</row>
    <row r="62" spans="1:22" ht="12.75">
      <c r="A62" s="1">
        <v>720</v>
      </c>
      <c r="B62" s="1" t="s">
        <v>79</v>
      </c>
      <c r="C62" s="1"/>
      <c r="D62" s="1"/>
      <c r="E62" s="1"/>
      <c r="F62" s="1"/>
      <c r="G62" s="84">
        <v>625</v>
      </c>
      <c r="H62" s="84"/>
      <c r="I62" s="84"/>
      <c r="J62" s="56"/>
      <c r="K62" s="56"/>
      <c r="L62" s="55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ht="12.75">
      <c r="A63" s="1">
        <v>721</v>
      </c>
      <c r="B63" s="1" t="s">
        <v>80</v>
      </c>
      <c r="C63" s="1"/>
      <c r="D63" s="1"/>
      <c r="E63" s="1"/>
      <c r="F63" s="1"/>
      <c r="G63" s="84">
        <v>325</v>
      </c>
      <c r="H63" s="84"/>
      <c r="I63" s="84"/>
      <c r="J63" s="56"/>
      <c r="K63" s="56"/>
      <c r="L63" s="55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ht="12.75">
      <c r="A64" s="1">
        <v>724</v>
      </c>
      <c r="B64" s="1" t="s">
        <v>81</v>
      </c>
      <c r="C64" s="1"/>
      <c r="D64" s="1"/>
      <c r="E64" s="1"/>
      <c r="F64" s="1"/>
      <c r="G64" s="83">
        <v>13.01229</v>
      </c>
      <c r="H64" s="84"/>
      <c r="I64" s="83"/>
      <c r="J64" s="56"/>
      <c r="K64" s="56"/>
      <c r="L64" s="55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ht="13.5" thickBot="1">
      <c r="A65" s="1"/>
      <c r="B65" s="3" t="s">
        <v>60</v>
      </c>
      <c r="C65" s="1"/>
      <c r="D65" s="1"/>
      <c r="E65" s="1"/>
      <c r="F65" s="1"/>
      <c r="G65" s="84"/>
      <c r="H65" s="2"/>
      <c r="I65" s="87">
        <f>SUM(I59:I64)</f>
        <v>1288.0122900000001</v>
      </c>
      <c r="J65" s="54">
        <f>+I65-I56</f>
        <v>0</v>
      </c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</row>
    <row r="66" spans="1:22" ht="13.5" thickTop="1">
      <c r="A66" s="1"/>
      <c r="B66" s="3"/>
      <c r="C66" s="1"/>
      <c r="D66" s="1"/>
      <c r="E66" s="1"/>
      <c r="F66" s="1"/>
      <c r="G66" s="84"/>
      <c r="H66" s="2"/>
      <c r="I66" s="86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</row>
    <row r="67" spans="1:22" ht="12.75">
      <c r="A67" s="4"/>
      <c r="B67" s="4"/>
      <c r="C67" s="4"/>
      <c r="D67" s="4"/>
      <c r="E67" s="4"/>
      <c r="F67" s="4"/>
      <c r="G67" s="5"/>
      <c r="H67" s="5"/>
      <c r="I67" s="5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</row>
    <row r="68" spans="7:22" ht="12.75">
      <c r="G68" s="10"/>
      <c r="H68" s="10"/>
      <c r="I68" s="10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spans="7:22" ht="12.75">
      <c r="G69" s="10"/>
      <c r="H69" s="10"/>
      <c r="I69" s="10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</row>
    <row r="70" spans="7:22" ht="12.75">
      <c r="G70" s="10"/>
      <c r="H70" s="10"/>
      <c r="I70" s="10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</row>
    <row r="71" spans="7:22" ht="12.75">
      <c r="G71" s="10"/>
      <c r="H71" s="10"/>
      <c r="I71" s="10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</row>
    <row r="72" spans="7:22" ht="12.75">
      <c r="G72" s="10"/>
      <c r="H72" s="10"/>
      <c r="I72" s="10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</row>
    <row r="73" spans="7:22" ht="12.75">
      <c r="G73" s="10"/>
      <c r="H73" s="10"/>
      <c r="I73" s="10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</row>
    <row r="74" spans="1:9" ht="12.75">
      <c r="A74" s="51"/>
      <c r="B74" s="51" t="s">
        <v>98</v>
      </c>
      <c r="C74" s="51"/>
      <c r="D74" s="51" t="s">
        <v>99</v>
      </c>
      <c r="E74" s="51"/>
      <c r="F74" s="51"/>
      <c r="G74" s="57" t="s">
        <v>100</v>
      </c>
      <c r="H74" s="57"/>
      <c r="I74" s="57"/>
    </row>
    <row r="75" spans="1:9" ht="12.75">
      <c r="A75" s="51"/>
      <c r="B75" s="51" t="s">
        <v>101</v>
      </c>
      <c r="C75" s="51"/>
      <c r="D75" s="51" t="s">
        <v>102</v>
      </c>
      <c r="E75" s="51"/>
      <c r="F75" s="51"/>
      <c r="G75" s="57" t="s">
        <v>103</v>
      </c>
      <c r="H75" s="57"/>
      <c r="I75" s="57"/>
    </row>
    <row r="131" ht="12.75">
      <c r="B131" s="12"/>
    </row>
    <row r="132" ht="12.75">
      <c r="B132" s="12"/>
    </row>
    <row r="133" spans="2:4" ht="12.75">
      <c r="B133" s="12"/>
      <c r="C133" s="12"/>
      <c r="D133" s="10"/>
    </row>
  </sheetData>
  <sheetProtection password="CF7A" sheet="1"/>
  <mergeCells count="4">
    <mergeCell ref="A5:I5"/>
    <mergeCell ref="A6:I6"/>
    <mergeCell ref="A7:I7"/>
    <mergeCell ref="A8:I8"/>
  </mergeCells>
  <printOptions/>
  <pageMargins left="1.4960629921259843" right="0.1968503937007874" top="0.6299212598425197" bottom="0.5511811023622047" header="0.2362204724409449" footer="0.15748031496062992"/>
  <pageSetup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21" customWidth="1"/>
    <col min="2" max="2" width="11.421875" style="21" customWidth="1"/>
    <col min="3" max="3" width="13.140625" style="21" customWidth="1"/>
    <col min="4" max="4" width="13.00390625" style="21" customWidth="1"/>
    <col min="5" max="5" width="15.8515625" style="21" customWidth="1"/>
    <col min="6" max="6" width="13.8515625" style="21" customWidth="1"/>
    <col min="7" max="7" width="14.57421875" style="39" customWidth="1"/>
    <col min="8" max="8" width="1.57421875" style="21" customWidth="1"/>
    <col min="9" max="9" width="11.8515625" style="21" bestFit="1" customWidth="1"/>
    <col min="10" max="10" width="8.57421875" style="39" customWidth="1"/>
    <col min="11" max="12" width="11.421875" style="21" customWidth="1"/>
    <col min="13" max="16384" width="11.421875" style="21" customWidth="1"/>
  </cols>
  <sheetData>
    <row r="1" ht="12.75"/>
    <row r="2" ht="12.75"/>
    <row r="3" ht="12.75"/>
    <row r="4" ht="12.75"/>
    <row r="6" spans="1:10" ht="18.75">
      <c r="A6" s="109" t="s">
        <v>48</v>
      </c>
      <c r="B6" s="109"/>
      <c r="C6" s="109"/>
      <c r="D6" s="109"/>
      <c r="E6" s="109"/>
      <c r="F6" s="109"/>
      <c r="G6" s="109"/>
      <c r="H6" s="109"/>
      <c r="I6" s="109"/>
      <c r="J6" s="113"/>
    </row>
    <row r="7" spans="1:10" ht="12.75">
      <c r="A7" s="110" t="s">
        <v>4</v>
      </c>
      <c r="B7" s="110"/>
      <c r="C7" s="110"/>
      <c r="D7" s="110"/>
      <c r="E7" s="110"/>
      <c r="F7" s="110"/>
      <c r="G7" s="110"/>
      <c r="H7" s="110"/>
      <c r="I7" s="110"/>
      <c r="J7" s="114"/>
    </row>
    <row r="8" spans="1:10" ht="12.75">
      <c r="A8" s="111" t="s">
        <v>96</v>
      </c>
      <c r="B8" s="111"/>
      <c r="C8" s="111"/>
      <c r="D8" s="111"/>
      <c r="E8" s="111"/>
      <c r="F8" s="111"/>
      <c r="G8" s="111"/>
      <c r="H8" s="111"/>
      <c r="I8" s="111"/>
      <c r="J8" s="104"/>
    </row>
    <row r="9" spans="1:10" ht="13.5" thickBot="1">
      <c r="A9" s="112" t="s">
        <v>110</v>
      </c>
      <c r="B9" s="112"/>
      <c r="C9" s="112"/>
      <c r="D9" s="112"/>
      <c r="E9" s="112"/>
      <c r="F9" s="112"/>
      <c r="G9" s="112"/>
      <c r="H9" s="112"/>
      <c r="I9" s="112"/>
      <c r="J9" s="115"/>
    </row>
    <row r="10" spans="1:9" ht="13.5" thickTop="1">
      <c r="A10" s="22"/>
      <c r="G10" s="77"/>
      <c r="H10" s="49"/>
      <c r="I10" s="49"/>
    </row>
    <row r="11" spans="1:10" ht="12.75">
      <c r="A11" s="23">
        <v>5</v>
      </c>
      <c r="B11" s="24" t="s">
        <v>15</v>
      </c>
      <c r="C11" s="25"/>
      <c r="D11" s="25"/>
      <c r="E11" s="25"/>
      <c r="F11" s="25"/>
      <c r="G11" s="40"/>
      <c r="H11" s="5"/>
      <c r="I11" s="5"/>
      <c r="J11" s="40"/>
    </row>
    <row r="12" spans="1:10" ht="12.75">
      <c r="A12" s="23">
        <v>51</v>
      </c>
      <c r="B12" s="26" t="s">
        <v>3</v>
      </c>
      <c r="C12" s="25"/>
      <c r="D12" s="25"/>
      <c r="E12" s="25"/>
      <c r="F12" s="25"/>
      <c r="G12" s="40"/>
      <c r="H12" s="5"/>
      <c r="I12" s="93">
        <f>SUM(G13:G14)</f>
        <v>413.93</v>
      </c>
      <c r="J12" s="40"/>
    </row>
    <row r="13" spans="1:10" ht="12.75">
      <c r="A13" s="23">
        <v>510</v>
      </c>
      <c r="B13" s="27" t="s">
        <v>83</v>
      </c>
      <c r="C13" s="25"/>
      <c r="D13" s="25"/>
      <c r="E13" s="25"/>
      <c r="F13" s="2"/>
      <c r="G13" s="58">
        <v>317.45</v>
      </c>
      <c r="H13" s="5"/>
      <c r="I13" s="5"/>
      <c r="J13" s="40"/>
    </row>
    <row r="14" spans="1:10" ht="12.75">
      <c r="A14" s="23">
        <v>512</v>
      </c>
      <c r="B14" s="27" t="s">
        <v>84</v>
      </c>
      <c r="C14" s="25"/>
      <c r="D14" s="25"/>
      <c r="E14" s="25"/>
      <c r="F14" s="2"/>
      <c r="G14" s="78">
        <v>96.48</v>
      </c>
      <c r="H14" s="5"/>
      <c r="I14" s="79"/>
      <c r="J14" s="40"/>
    </row>
    <row r="15" spans="1:10" ht="12.75">
      <c r="A15" s="23"/>
      <c r="B15" s="6" t="s">
        <v>16</v>
      </c>
      <c r="C15" s="25"/>
      <c r="D15" s="25"/>
      <c r="E15" s="25"/>
      <c r="F15" s="2"/>
      <c r="G15" s="40"/>
      <c r="H15" s="5"/>
      <c r="I15" s="5" t="s">
        <v>13</v>
      </c>
      <c r="J15" s="40"/>
    </row>
    <row r="16" spans="1:10" ht="12.75">
      <c r="A16" s="23">
        <v>4</v>
      </c>
      <c r="B16" s="24" t="s">
        <v>36</v>
      </c>
      <c r="C16" s="25"/>
      <c r="D16" s="25"/>
      <c r="E16" s="25"/>
      <c r="F16" s="2"/>
      <c r="G16" s="40"/>
      <c r="H16" s="5"/>
      <c r="I16" s="5"/>
      <c r="J16" s="40"/>
    </row>
    <row r="17" spans="1:10" ht="12.75">
      <c r="A17" s="23">
        <v>41</v>
      </c>
      <c r="B17" s="28" t="s">
        <v>37</v>
      </c>
      <c r="C17" s="25"/>
      <c r="D17" s="25"/>
      <c r="E17" s="25"/>
      <c r="F17" s="2"/>
      <c r="G17" s="40"/>
      <c r="H17" s="5"/>
      <c r="I17" s="75">
        <f>SUM(G18:G19)</f>
        <v>82.5</v>
      </c>
      <c r="J17" s="40"/>
    </row>
    <row r="18" spans="1:10" ht="12.75">
      <c r="A18" s="23">
        <v>412</v>
      </c>
      <c r="B18" s="27" t="s">
        <v>85</v>
      </c>
      <c r="C18" s="25"/>
      <c r="D18" s="25"/>
      <c r="E18" s="25"/>
      <c r="F18" s="2"/>
      <c r="G18" s="40">
        <v>82.01</v>
      </c>
      <c r="H18" s="5"/>
      <c r="I18" s="5"/>
      <c r="J18" s="40"/>
    </row>
    <row r="19" spans="1:10" ht="12.75">
      <c r="A19" s="23">
        <v>413</v>
      </c>
      <c r="B19" s="27" t="s">
        <v>86</v>
      </c>
      <c r="C19" s="25"/>
      <c r="D19" s="25"/>
      <c r="E19" s="25"/>
      <c r="F19" s="2"/>
      <c r="G19" s="78">
        <v>0.49</v>
      </c>
      <c r="H19" s="5"/>
      <c r="I19" s="80"/>
      <c r="J19" s="40"/>
    </row>
    <row r="20" spans="1:10" ht="12.75">
      <c r="A20" s="23"/>
      <c r="B20" s="28" t="s">
        <v>38</v>
      </c>
      <c r="C20" s="25"/>
      <c r="D20" s="25"/>
      <c r="E20" s="25"/>
      <c r="F20" s="2"/>
      <c r="G20" s="47"/>
      <c r="H20" s="5"/>
      <c r="I20" s="89">
        <f>+I12-I17</f>
        <v>331.43</v>
      </c>
      <c r="J20" s="40"/>
    </row>
    <row r="21" spans="1:10" ht="12.75">
      <c r="A21" s="23"/>
      <c r="B21" s="24" t="s">
        <v>17</v>
      </c>
      <c r="C21" s="7"/>
      <c r="D21" s="7"/>
      <c r="E21" s="7"/>
      <c r="F21" s="7"/>
      <c r="G21" s="40"/>
      <c r="H21" s="5"/>
      <c r="I21" s="5"/>
      <c r="J21" s="40"/>
    </row>
    <row r="22" spans="1:10" ht="12.75">
      <c r="A22" s="23">
        <v>52</v>
      </c>
      <c r="B22" s="28" t="s">
        <v>39</v>
      </c>
      <c r="C22" s="7"/>
      <c r="D22" s="7"/>
      <c r="E22" s="7"/>
      <c r="F22" s="7"/>
      <c r="G22" s="40"/>
      <c r="H22" s="5"/>
      <c r="I22" s="93">
        <f>SUM(G23:G24)</f>
        <v>45.41</v>
      </c>
      <c r="J22" s="40"/>
    </row>
    <row r="23" spans="1:10" ht="12.75">
      <c r="A23" s="23">
        <v>521</v>
      </c>
      <c r="B23" s="27" t="s">
        <v>87</v>
      </c>
      <c r="C23" s="7"/>
      <c r="D23" s="7"/>
      <c r="E23" s="7"/>
      <c r="F23" s="7"/>
      <c r="G23" s="40">
        <v>29.33</v>
      </c>
      <c r="H23" s="5"/>
      <c r="I23" s="5"/>
      <c r="J23" s="40"/>
    </row>
    <row r="24" spans="1:10" ht="12.75">
      <c r="A24" s="23">
        <v>522</v>
      </c>
      <c r="B24" s="27" t="s">
        <v>88</v>
      </c>
      <c r="C24" s="7"/>
      <c r="D24" s="7"/>
      <c r="E24" s="7"/>
      <c r="F24" s="7"/>
      <c r="G24" s="78">
        <v>16.08</v>
      </c>
      <c r="H24" s="5"/>
      <c r="I24" s="80"/>
      <c r="J24" s="40"/>
    </row>
    <row r="25" spans="1:10" ht="12.75">
      <c r="A25" s="23"/>
      <c r="B25" s="28" t="s">
        <v>40</v>
      </c>
      <c r="C25" s="7"/>
      <c r="D25" s="7"/>
      <c r="E25" s="7"/>
      <c r="F25" s="7"/>
      <c r="G25" s="58"/>
      <c r="H25" s="5"/>
      <c r="I25" s="89">
        <f>+I20+I22</f>
        <v>376.84000000000003</v>
      </c>
      <c r="J25" s="40"/>
    </row>
    <row r="26" spans="1:10" ht="12.75">
      <c r="A26" s="23"/>
      <c r="B26" s="24" t="s">
        <v>16</v>
      </c>
      <c r="C26" s="7"/>
      <c r="D26" s="7"/>
      <c r="E26" s="7"/>
      <c r="F26" s="7"/>
      <c r="G26" s="58"/>
      <c r="H26" s="5"/>
      <c r="I26" s="5"/>
      <c r="J26" s="40"/>
    </row>
    <row r="27" spans="1:10" ht="12.75">
      <c r="A27" s="23">
        <v>42</v>
      </c>
      <c r="B27" s="26" t="s">
        <v>18</v>
      </c>
      <c r="C27" s="7"/>
      <c r="D27" s="7"/>
      <c r="E27" s="7"/>
      <c r="F27" s="7"/>
      <c r="G27" s="40"/>
      <c r="H27" s="5"/>
      <c r="I27" s="75">
        <f>SUM(G28:G30)</f>
        <v>1.23</v>
      </c>
      <c r="J27" s="40"/>
    </row>
    <row r="28" spans="1:10" ht="12.75">
      <c r="A28" s="23">
        <v>421</v>
      </c>
      <c r="B28" s="27" t="s">
        <v>89</v>
      </c>
      <c r="C28" s="7"/>
      <c r="D28" s="7"/>
      <c r="E28" s="7"/>
      <c r="F28" s="7"/>
      <c r="G28" s="58">
        <v>1.22</v>
      </c>
      <c r="H28" s="5"/>
      <c r="J28" s="40"/>
    </row>
    <row r="29" spans="1:10" ht="12.75">
      <c r="A29" s="23">
        <v>422</v>
      </c>
      <c r="B29" s="27" t="s">
        <v>90</v>
      </c>
      <c r="C29" s="7"/>
      <c r="D29" s="7"/>
      <c r="E29" s="7"/>
      <c r="F29" s="7"/>
      <c r="G29" s="78">
        <v>0.01</v>
      </c>
      <c r="H29" s="5"/>
      <c r="I29" s="80"/>
      <c r="J29" s="40"/>
    </row>
    <row r="30" spans="1:10" ht="12.75" hidden="1">
      <c r="A30" s="23">
        <v>426</v>
      </c>
      <c r="B30" s="27" t="s">
        <v>45</v>
      </c>
      <c r="C30" s="7"/>
      <c r="D30" s="7"/>
      <c r="E30" s="7"/>
      <c r="F30" s="7"/>
      <c r="G30" s="78"/>
      <c r="H30" s="5"/>
      <c r="I30" s="80"/>
      <c r="J30" s="40"/>
    </row>
    <row r="31" spans="1:10" ht="12.75">
      <c r="A31" s="23"/>
      <c r="B31" s="28" t="s">
        <v>41</v>
      </c>
      <c r="C31" s="7"/>
      <c r="D31" s="7"/>
      <c r="E31" s="7"/>
      <c r="F31" s="7"/>
      <c r="G31" s="58"/>
      <c r="H31" s="5"/>
      <c r="I31" s="89">
        <f>+I25-I27</f>
        <v>375.61</v>
      </c>
      <c r="J31" s="40"/>
    </row>
    <row r="32" spans="1:10" ht="12.75">
      <c r="A32" s="23"/>
      <c r="B32" s="6" t="s">
        <v>16</v>
      </c>
      <c r="C32" s="8"/>
      <c r="D32" s="8"/>
      <c r="E32" s="8"/>
      <c r="F32" s="8"/>
      <c r="G32" s="40"/>
      <c r="H32" s="5"/>
      <c r="I32" s="5"/>
      <c r="J32" s="40"/>
    </row>
    <row r="33" spans="1:10" ht="12.75">
      <c r="A33" s="23">
        <v>44</v>
      </c>
      <c r="B33" s="26" t="s">
        <v>42</v>
      </c>
      <c r="C33" s="8"/>
      <c r="D33" s="8"/>
      <c r="E33" s="8"/>
      <c r="F33" s="8"/>
      <c r="G33" s="40"/>
      <c r="H33" s="5"/>
      <c r="I33" s="75">
        <f>+G34</f>
        <v>109.82</v>
      </c>
      <c r="J33" s="40"/>
    </row>
    <row r="34" spans="1:10" ht="12.75">
      <c r="A34" s="23">
        <v>440</v>
      </c>
      <c r="B34" s="27" t="s">
        <v>91</v>
      </c>
      <c r="C34" s="8"/>
      <c r="D34" s="8"/>
      <c r="E34" s="8"/>
      <c r="F34" s="8"/>
      <c r="G34" s="78">
        <v>109.82</v>
      </c>
      <c r="H34" s="5"/>
      <c r="I34" s="80"/>
      <c r="J34" s="40"/>
    </row>
    <row r="35" spans="1:10" ht="12.75">
      <c r="A35" s="23"/>
      <c r="B35" s="28" t="s">
        <v>43</v>
      </c>
      <c r="C35" s="7"/>
      <c r="D35" s="7"/>
      <c r="E35" s="7"/>
      <c r="F35" s="7"/>
      <c r="G35" s="58"/>
      <c r="H35" s="5"/>
      <c r="I35" s="89">
        <f>+I31-I33</f>
        <v>265.79</v>
      </c>
      <c r="J35" s="40"/>
    </row>
    <row r="36" spans="1:10" ht="12.75">
      <c r="A36" s="23"/>
      <c r="B36" s="6" t="s">
        <v>17</v>
      </c>
      <c r="C36" s="7"/>
      <c r="D36" s="7"/>
      <c r="E36" s="7"/>
      <c r="F36" s="7"/>
      <c r="G36" s="58"/>
      <c r="H36" s="5"/>
      <c r="I36" s="5"/>
      <c r="J36" s="40"/>
    </row>
    <row r="37" spans="1:10" ht="12.75">
      <c r="A37" s="23">
        <v>53</v>
      </c>
      <c r="B37" s="28" t="s">
        <v>44</v>
      </c>
      <c r="C37" s="7"/>
      <c r="D37" s="7"/>
      <c r="E37" s="7"/>
      <c r="F37" s="7"/>
      <c r="G37" s="58"/>
      <c r="H37" s="5"/>
      <c r="I37" s="81">
        <f>+G38</f>
        <v>0.95</v>
      </c>
      <c r="J37" s="40"/>
    </row>
    <row r="38" spans="1:10" ht="12.75">
      <c r="A38" s="23">
        <v>530</v>
      </c>
      <c r="B38" s="27" t="s">
        <v>93</v>
      </c>
      <c r="C38" s="7"/>
      <c r="D38" s="7"/>
      <c r="E38" s="7"/>
      <c r="F38" s="7"/>
      <c r="G38" s="78">
        <v>0.95</v>
      </c>
      <c r="H38" s="5"/>
      <c r="I38" s="81"/>
      <c r="J38" s="40"/>
    </row>
    <row r="39" spans="1:10" ht="12.75">
      <c r="A39" s="23"/>
      <c r="B39" s="6" t="s">
        <v>16</v>
      </c>
      <c r="C39" s="7"/>
      <c r="D39" s="7"/>
      <c r="E39" s="7"/>
      <c r="F39" s="7"/>
      <c r="G39" s="58"/>
      <c r="H39" s="5"/>
      <c r="I39" s="76"/>
      <c r="J39" s="40"/>
    </row>
    <row r="40" spans="1:10" ht="12.75">
      <c r="A40" s="23">
        <v>43</v>
      </c>
      <c r="B40" s="28" t="s">
        <v>58</v>
      </c>
      <c r="C40" s="25"/>
      <c r="D40" s="25"/>
      <c r="E40" s="25"/>
      <c r="F40" s="2"/>
      <c r="G40" s="58"/>
      <c r="H40" s="76"/>
      <c r="I40" s="81">
        <f>+G41</f>
        <v>0.17</v>
      </c>
      <c r="J40" s="40"/>
    </row>
    <row r="41" spans="1:10" ht="12.75">
      <c r="A41" s="23">
        <v>430</v>
      </c>
      <c r="B41" s="27" t="s">
        <v>92</v>
      </c>
      <c r="C41" s="25"/>
      <c r="D41" s="25"/>
      <c r="E41" s="25"/>
      <c r="F41" s="2"/>
      <c r="G41" s="78">
        <v>0.17</v>
      </c>
      <c r="H41" s="76"/>
      <c r="I41" s="80"/>
      <c r="J41" s="40"/>
    </row>
    <row r="42" spans="1:10" ht="13.5" thickBot="1">
      <c r="A42" s="23"/>
      <c r="B42" s="34" t="s">
        <v>55</v>
      </c>
      <c r="C42" s="8"/>
      <c r="D42" s="8"/>
      <c r="E42" s="8"/>
      <c r="F42" s="8"/>
      <c r="G42" s="40"/>
      <c r="H42" s="5"/>
      <c r="I42" s="90">
        <f>+I35+I37-I40</f>
        <v>266.57</v>
      </c>
      <c r="J42" s="40"/>
    </row>
    <row r="43" spans="1:10" ht="13.5" thickTop="1">
      <c r="A43" s="30"/>
      <c r="B43" s="48"/>
      <c r="C43" s="14"/>
      <c r="D43" s="14"/>
      <c r="E43" s="14"/>
      <c r="F43" s="14"/>
      <c r="G43" s="58"/>
      <c r="H43" s="76"/>
      <c r="I43" s="76"/>
      <c r="J43" s="58"/>
    </row>
    <row r="44" spans="1:10" ht="12.75">
      <c r="A44" s="30"/>
      <c r="B44" s="31"/>
      <c r="C44" s="14"/>
      <c r="D44" s="14"/>
      <c r="E44" s="14"/>
      <c r="F44" s="14"/>
      <c r="G44" s="58"/>
      <c r="H44" s="76"/>
      <c r="I44" s="81"/>
      <c r="J44" s="58"/>
    </row>
    <row r="45" spans="1:10" ht="12.75">
      <c r="A45" s="30"/>
      <c r="B45" s="35"/>
      <c r="C45" s="14"/>
      <c r="D45" s="14"/>
      <c r="E45" s="14"/>
      <c r="F45" s="14"/>
      <c r="G45" s="58"/>
      <c r="H45" s="76"/>
      <c r="I45" s="76"/>
      <c r="J45" s="58"/>
    </row>
    <row r="46" spans="1:10" ht="12.75">
      <c r="A46" s="30"/>
      <c r="B46" s="34"/>
      <c r="C46" s="14"/>
      <c r="D46" s="14"/>
      <c r="E46" s="14"/>
      <c r="F46" s="14"/>
      <c r="G46" s="58"/>
      <c r="H46" s="76"/>
      <c r="I46" s="81"/>
      <c r="J46" s="58"/>
    </row>
    <row r="47" spans="1:10" ht="12.75">
      <c r="A47" s="30"/>
      <c r="B47" s="35"/>
      <c r="C47" s="14"/>
      <c r="D47" s="14"/>
      <c r="E47" s="14"/>
      <c r="F47" s="14"/>
      <c r="G47" s="92"/>
      <c r="H47" s="32"/>
      <c r="I47" s="33"/>
      <c r="J47" s="58"/>
    </row>
    <row r="48" spans="1:10" ht="12.75">
      <c r="A48" s="30"/>
      <c r="B48" s="34"/>
      <c r="C48" s="14"/>
      <c r="D48" s="14"/>
      <c r="E48" s="14"/>
      <c r="F48" s="14"/>
      <c r="G48" s="41"/>
      <c r="H48" s="11"/>
      <c r="I48" s="18"/>
      <c r="J48" s="58"/>
    </row>
    <row r="49" spans="1:10" ht="12.75">
      <c r="A49" s="30"/>
      <c r="B49" s="34"/>
      <c r="C49" s="14"/>
      <c r="D49" s="14"/>
      <c r="E49" s="14"/>
      <c r="F49" s="14"/>
      <c r="G49" s="41"/>
      <c r="H49" s="11"/>
      <c r="I49" s="18"/>
      <c r="J49" s="58"/>
    </row>
    <row r="50" spans="1:10" ht="12.75">
      <c r="A50" s="30"/>
      <c r="B50" s="34"/>
      <c r="C50" s="14"/>
      <c r="D50" s="14"/>
      <c r="E50" s="14"/>
      <c r="F50" s="14"/>
      <c r="G50" s="41"/>
      <c r="H50" s="11"/>
      <c r="I50" s="18"/>
      <c r="J50" s="58"/>
    </row>
    <row r="51" spans="1:10" ht="12.75">
      <c r="A51" s="30"/>
      <c r="B51" s="34"/>
      <c r="C51" s="14"/>
      <c r="D51" s="14"/>
      <c r="E51" s="14"/>
      <c r="F51" s="14"/>
      <c r="G51" s="41"/>
      <c r="H51" s="11"/>
      <c r="I51" s="18"/>
      <c r="J51" s="58"/>
    </row>
    <row r="52" spans="2:9" ht="12.75">
      <c r="B52" s="36"/>
      <c r="C52" s="36"/>
      <c r="D52" s="36"/>
      <c r="E52" s="36"/>
      <c r="G52" s="42"/>
      <c r="H52" s="29"/>
      <c r="I52" s="29"/>
    </row>
    <row r="53" spans="2:5" ht="12.75">
      <c r="B53" s="37"/>
      <c r="C53" s="37"/>
      <c r="D53" s="37"/>
      <c r="E53" s="37"/>
    </row>
    <row r="54" spans="2:5" ht="12.75">
      <c r="B54" s="38"/>
      <c r="C54" s="38"/>
      <c r="D54" s="38"/>
      <c r="E54" s="37"/>
    </row>
    <row r="55" spans="1:10" ht="12.75">
      <c r="A55" s="51"/>
      <c r="B55" s="51" t="s">
        <v>104</v>
      </c>
      <c r="C55" s="51"/>
      <c r="D55" s="51" t="s">
        <v>105</v>
      </c>
      <c r="E55" s="51"/>
      <c r="F55" s="51"/>
      <c r="G55" s="57" t="s">
        <v>106</v>
      </c>
      <c r="H55" s="57"/>
      <c r="I55" s="57"/>
      <c r="J55" s="21"/>
    </row>
    <row r="56" spans="1:10" ht="12.75">
      <c r="A56" s="51"/>
      <c r="B56" s="51" t="s">
        <v>107</v>
      </c>
      <c r="C56" s="51"/>
      <c r="D56" s="51" t="s">
        <v>108</v>
      </c>
      <c r="E56" s="51"/>
      <c r="F56" s="51"/>
      <c r="G56" s="57" t="s">
        <v>109</v>
      </c>
      <c r="H56" s="57"/>
      <c r="I56" s="57"/>
      <c r="J56" s="21"/>
    </row>
  </sheetData>
  <sheetProtection password="CF7A" sheet="1"/>
  <mergeCells count="4">
    <mergeCell ref="A6:I6"/>
    <mergeCell ref="A7:I7"/>
    <mergeCell ref="A8:I8"/>
    <mergeCell ref="A9:I9"/>
  </mergeCells>
  <printOptions/>
  <pageMargins left="0.8464566929133859" right="0.8464566929133859" top="0.7874015748031497" bottom="0.2755905511811024" header="0" footer="0"/>
  <pageSetup fitToHeight="1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2020-09-30T21:15:44Z</cp:lastPrinted>
  <dcterms:created xsi:type="dcterms:W3CDTF">2002-03-04T23:42:58Z</dcterms:created>
  <dcterms:modified xsi:type="dcterms:W3CDTF">2020-09-30T21:19:11Z</dcterms:modified>
  <cp:category/>
  <cp:version/>
  <cp:contentType/>
  <cp:contentStatus/>
</cp:coreProperties>
</file>