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20490" windowHeight="7035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<sst xmlns="http://schemas.openxmlformats.org/spreadsheetml/2006/main" count="74" uniqueCount="70">
  <si>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</si>
  <si>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</si>
  <si>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</si>
  <si>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</si>
  <si>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</si>
  <si>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</si>
  <si>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</si>
  <si>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</si>
  <si>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</si>
  <si>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</si>
  <si>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</si>
  <si>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</si>
  <si>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</si>
  <si>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</si>
  <si>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</si>
  <si>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</si>
  <si>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</si>
  <si>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</si>
  <si>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</si>
  <si>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</si>
  <si>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</si>
  <si>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</si>
  <si>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</si>
  <si>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</si>
  <si>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</si>
  <si>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</si>
  <si>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</si>
  <si>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</si>
  <si>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</si>
  <si>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</si>
  <si>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</si>
  <si>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</si>
  <si>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</si>
  <si>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</si>
  <si>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</si>
  <si>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</si>
  <si>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</si>
  <si>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</si>
  <si>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</si>
  <si>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</si>
  <si>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</si>
  <si>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</si>
  <si>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</si>
  <si>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</si>
  <si>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</si>
  <si>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</si>
  <si>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</si>
  <si>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</si>
  <si>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</si>
  <si>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</si>
  <si>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</si>
  <si>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</si>
  <si>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</si>
  <si>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</si>
  <si>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</si>
  <si>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</si>
  <si>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</si>
  <si>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</si>
  <si>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</si>
  <si>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</si>
  <si>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</si>
  <si>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</si>
  <si>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</si>
  <si>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</si>
  <si>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</si>
  <si>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</si>
  <si>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</si>
  <si>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</si>
  <si>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BALANCE GENERAL AL 28 DE FEBRERO 2021</t>
  </si>
  <si>
    <t>ESTADO DE RESULTADOS  DEL 01 DE ENERO AL 28 DE FEBRERO 2021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</si>
</sst>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5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5" fillId="33" borderId="0" xfId="51" applyFont="1" applyFill="1" applyAlignment="1">
      <alignment/>
    </xf>
    <xf numFmtId="170" fontId="55" fillId="33" borderId="0" xfId="0" applyNumberFormat="1" applyFont="1" applyFill="1" applyAlignment="1">
      <alignment/>
    </xf>
    <xf numFmtId="170" fontId="55" fillId="33" borderId="10" xfId="51" applyFont="1" applyFill="1" applyBorder="1" applyAlignment="1">
      <alignment/>
    </xf>
    <xf numFmtId="171" fontId="55" fillId="33" borderId="0" xfId="49" applyFont="1" applyFill="1" applyAlignment="1">
      <alignment/>
    </xf>
    <xf numFmtId="167" fontId="55" fillId="33" borderId="0" xfId="0" applyNumberFormat="1" applyFont="1" applyFill="1" applyAlignment="1">
      <alignment/>
    </xf>
    <xf numFmtId="172" fontId="55" fillId="33" borderId="0" xfId="0" applyNumberFormat="1" applyFont="1" applyFill="1" applyAlignment="1">
      <alignment/>
    </xf>
    <xf numFmtId="170" fontId="55" fillId="33" borderId="0" xfId="51" applyFont="1" applyFill="1" applyBorder="1" applyAlignment="1">
      <alignment/>
    </xf>
    <xf numFmtId="171" fontId="55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5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6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6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7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0" fontId="55" fillId="33" borderId="0" xfId="53" applyFont="1" applyFill="1" applyAlignment="1">
      <alignment/>
    </xf>
    <xf numFmtId="0" fontId="57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183" fontId="8" fillId="0" borderId="0" xfId="51" applyNumberFormat="1" applyFont="1" applyFill="1" applyBorder="1" applyAlignment="1">
      <alignment/>
    </xf>
    <xf numFmtId="183" fontId="56" fillId="33" borderId="0" xfId="0" applyNumberFormat="1" applyFont="1" applyFill="1" applyAlignment="1">
      <alignment/>
    </xf>
    <xf numFmtId="183" fontId="5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59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6" fillId="0" borderId="0" xfId="51" applyNumberFormat="1" applyFont="1" applyFill="1" applyAlignment="1">
      <alignment/>
    </xf>
    <xf numFmtId="44" fontId="5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185" fontId="56" fillId="0" borderId="0" xfId="0" applyNumberFormat="1" applyFont="1" applyFill="1" applyAlignment="1">
      <alignment/>
    </xf>
    <xf numFmtId="44" fontId="56" fillId="0" borderId="0" xfId="0" applyNumberFormat="1" applyFont="1" applyFill="1" applyBorder="1" applyAlignment="1">
      <alignment/>
    </xf>
    <xf numFmtId="196" fontId="56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6" fillId="0" borderId="0" xfId="0" applyNumberFormat="1" applyFont="1" applyFill="1" applyAlignment="1">
      <alignment/>
    </xf>
    <xf numFmtId="170" fontId="4" fillId="0" borderId="0" xfId="5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391900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523875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4682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22.421875" style="1" customWidth="1"/>
    <col min="2" max="2" width="93.28125" style="29" customWidth="1"/>
    <col min="3" max="3" width="3.28125" style="29" customWidth="1"/>
    <col min="4" max="4" width="38.28125" style="29" customWidth="1"/>
    <col min="5" max="5" width="3.140625" style="29" customWidth="1"/>
    <col min="6" max="6" width="38.28125" style="29" customWidth="1"/>
    <col min="7" max="7" width="14.57421875" style="29" customWidth="1"/>
    <col min="8" max="8" width="93.28125" style="29" customWidth="1"/>
    <col min="9" max="9" width="3.28125" style="29" customWidth="1"/>
    <col min="10" max="10" width="39.00390625" style="29" customWidth="1"/>
    <col min="11" max="11" width="3.28125" style="29" customWidth="1"/>
    <col min="12" max="12" width="38.28125" style="29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13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ht="30">
      <c r="B4" s="106" t="s">
        <v>68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30">
      <c r="B5" s="105" t="s">
        <v>63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30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30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2" ht="30">
      <c r="B8" s="60"/>
      <c r="C8" s="61"/>
      <c r="D8" s="61"/>
      <c r="E8" s="61"/>
      <c r="F8" s="61"/>
      <c r="G8" s="62"/>
      <c r="H8" s="61"/>
      <c r="I8" s="61"/>
      <c r="J8" s="63"/>
      <c r="K8" s="61"/>
      <c r="L8" s="61"/>
    </row>
    <row r="9" spans="2:12" ht="30">
      <c r="B9" s="107" t="s">
        <v>3</v>
      </c>
      <c r="C9" s="107"/>
      <c r="D9" s="107"/>
      <c r="E9" s="107"/>
      <c r="F9" s="107"/>
      <c r="G9" s="107" t="s">
        <v>4</v>
      </c>
      <c r="H9" s="107"/>
      <c r="I9" s="107"/>
      <c r="J9" s="107"/>
      <c r="K9" s="107"/>
      <c r="L9" s="107"/>
    </row>
    <row r="10" spans="2:12" ht="30">
      <c r="B10" s="65"/>
      <c r="C10" s="65"/>
      <c r="D10" s="65"/>
      <c r="E10" s="65"/>
      <c r="G10" s="66"/>
      <c r="H10" s="67"/>
      <c r="I10" s="67"/>
      <c r="J10" s="68"/>
      <c r="K10" s="68"/>
      <c r="L10" s="68"/>
    </row>
    <row r="11" spans="2:12" ht="30">
      <c r="B11" s="69" t="s">
        <v>10</v>
      </c>
      <c r="C11" s="65"/>
      <c r="D11" s="70"/>
      <c r="E11" s="70"/>
      <c r="F11" s="71">
        <f>SUM(D13:D20)</f>
        <v>24394770.29</v>
      </c>
      <c r="G11" s="70"/>
      <c r="H11" s="69" t="s">
        <v>11</v>
      </c>
      <c r="I11" s="72"/>
      <c r="J11" s="70"/>
      <c r="K11" s="70"/>
      <c r="L11" s="31">
        <f>SUM(J12:J19)</f>
        <v>31078781.04</v>
      </c>
    </row>
    <row r="12" spans="2:15" ht="30">
      <c r="B12" s="73"/>
      <c r="C12" s="65"/>
      <c r="D12" s="70"/>
      <c r="E12" s="70"/>
      <c r="F12" s="31"/>
      <c r="G12" s="33"/>
      <c r="H12" s="65" t="s">
        <v>59</v>
      </c>
      <c r="I12" s="65"/>
      <c r="J12" s="33">
        <v>22659024.08</v>
      </c>
      <c r="K12" s="68"/>
      <c r="L12" s="33"/>
      <c r="M12" s="33"/>
      <c r="N12" s="54"/>
      <c r="O12" s="54"/>
    </row>
    <row r="13" spans="2:15" ht="30">
      <c r="B13" s="65" t="s">
        <v>34</v>
      </c>
      <c r="C13" s="65"/>
      <c r="D13" s="33">
        <v>4861055.6</v>
      </c>
      <c r="E13" s="70"/>
      <c r="F13" s="31"/>
      <c r="G13" s="33"/>
      <c r="H13" s="29" t="s">
        <v>50</v>
      </c>
      <c r="J13" s="33">
        <v>6004314.85</v>
      </c>
      <c r="L13" s="33"/>
      <c r="M13" s="33"/>
      <c r="N13" s="54"/>
      <c r="O13" s="54"/>
    </row>
    <row r="14" spans="2:15" ht="30">
      <c r="B14" s="74" t="s">
        <v>55</v>
      </c>
      <c r="D14" s="32">
        <v>19433001.970000003</v>
      </c>
      <c r="E14" s="70"/>
      <c r="F14" s="32"/>
      <c r="G14" s="33"/>
      <c r="H14" s="65" t="s">
        <v>43</v>
      </c>
      <c r="I14" s="65"/>
      <c r="J14" s="33">
        <v>1360362.07</v>
      </c>
      <c r="K14" s="68"/>
      <c r="L14" s="32"/>
      <c r="M14" s="33"/>
      <c r="N14" s="54"/>
      <c r="O14" s="54"/>
    </row>
    <row r="15" spans="2:15" ht="30">
      <c r="B15" s="74" t="s">
        <v>35</v>
      </c>
      <c r="D15" s="33">
        <v>-2784249.7</v>
      </c>
      <c r="F15" s="32"/>
      <c r="G15" s="33"/>
      <c r="H15" s="29" t="s">
        <v>66</v>
      </c>
      <c r="J15" s="33">
        <v>165134.97</v>
      </c>
      <c r="K15" s="68"/>
      <c r="L15" s="33"/>
      <c r="M15" s="33"/>
      <c r="N15" s="54"/>
      <c r="O15" s="54"/>
    </row>
    <row r="16" spans="2:15" ht="31.5">
      <c r="B16" s="74" t="s">
        <v>36</v>
      </c>
      <c r="C16" s="65"/>
      <c r="D16" s="33">
        <v>1032196.6799999999</v>
      </c>
      <c r="F16" s="75"/>
      <c r="G16" s="33"/>
      <c r="H16" s="65" t="s">
        <v>44</v>
      </c>
      <c r="I16" s="67"/>
      <c r="J16" s="33">
        <v>106693.52</v>
      </c>
      <c r="K16" s="68"/>
      <c r="L16" s="33"/>
      <c r="M16" s="33"/>
      <c r="N16" s="54"/>
      <c r="O16" s="54"/>
    </row>
    <row r="17" spans="2:15" ht="31.5">
      <c r="B17" s="29" t="s">
        <v>37</v>
      </c>
      <c r="C17" s="65"/>
      <c r="D17" s="33">
        <v>1097226.05</v>
      </c>
      <c r="F17" s="75"/>
      <c r="G17" s="33"/>
      <c r="H17" s="29" t="s">
        <v>61</v>
      </c>
      <c r="J17" s="33">
        <v>304892.76</v>
      </c>
      <c r="K17" s="68"/>
      <c r="L17" s="33"/>
      <c r="M17" s="33"/>
      <c r="N17" s="54"/>
      <c r="O17" s="54"/>
    </row>
    <row r="18" spans="2:15" ht="30">
      <c r="B18" s="65" t="s">
        <v>38</v>
      </c>
      <c r="C18" s="65"/>
      <c r="D18" s="33">
        <v>503082.09</v>
      </c>
      <c r="E18" s="70"/>
      <c r="F18" s="31"/>
      <c r="G18" s="33"/>
      <c r="H18" s="29" t="s">
        <v>51</v>
      </c>
      <c r="J18" s="33">
        <v>340763.82</v>
      </c>
      <c r="K18" s="68"/>
      <c r="L18" s="33"/>
      <c r="M18" s="33"/>
      <c r="N18" s="55"/>
      <c r="O18" s="54"/>
    </row>
    <row r="19" spans="2:15" ht="30">
      <c r="B19" s="65" t="s">
        <v>49</v>
      </c>
      <c r="C19" s="65"/>
      <c r="D19" s="33">
        <v>198692.88</v>
      </c>
      <c r="E19" s="70"/>
      <c r="F19" s="31"/>
      <c r="G19" s="33"/>
      <c r="H19" s="74" t="s">
        <v>58</v>
      </c>
      <c r="I19" s="67"/>
      <c r="J19" s="34">
        <v>137594.97</v>
      </c>
      <c r="L19" s="32"/>
      <c r="M19" s="33"/>
      <c r="N19" s="54"/>
      <c r="O19" s="54"/>
    </row>
    <row r="20" spans="2:15" ht="30">
      <c r="B20" s="76" t="s">
        <v>21</v>
      </c>
      <c r="C20" s="77"/>
      <c r="D20" s="34">
        <v>53764.72</v>
      </c>
      <c r="E20" s="70"/>
      <c r="F20" s="32"/>
      <c r="G20" s="33"/>
      <c r="H20" s="33"/>
      <c r="I20" s="33"/>
      <c r="J20" s="33"/>
      <c r="K20" s="33"/>
      <c r="L20" s="33"/>
      <c r="M20" s="33"/>
      <c r="N20" s="54"/>
      <c r="O20" s="54"/>
    </row>
    <row r="21" spans="2:15" ht="30">
      <c r="B21" s="76"/>
      <c r="C21" s="77"/>
      <c r="D21" s="33"/>
      <c r="E21" s="70"/>
      <c r="F21" s="32"/>
      <c r="G21" s="33"/>
      <c r="H21" s="74"/>
      <c r="M21" s="2"/>
      <c r="N21" s="54"/>
      <c r="O21" s="54"/>
    </row>
    <row r="22" spans="5:15" ht="30">
      <c r="E22" s="70"/>
      <c r="G22" s="33"/>
      <c r="M22" s="2"/>
      <c r="N22" s="56"/>
      <c r="O22" s="56"/>
    </row>
    <row r="23" spans="2:14" ht="30">
      <c r="B23" s="69" t="s">
        <v>5</v>
      </c>
      <c r="C23" s="65"/>
      <c r="D23" s="70"/>
      <c r="F23" s="31">
        <f>SUM(D24:D30)</f>
        <v>31935726.759999998</v>
      </c>
      <c r="H23" s="69" t="s">
        <v>5</v>
      </c>
      <c r="L23" s="33">
        <f>SUM(J24:J27)</f>
        <v>17852858.87</v>
      </c>
      <c r="M23" s="2"/>
      <c r="N23" s="33"/>
    </row>
    <row r="24" spans="2:14" ht="30">
      <c r="B24" s="29" t="s">
        <v>56</v>
      </c>
      <c r="D24" s="33">
        <v>29120079</v>
      </c>
      <c r="E24" s="70"/>
      <c r="F24" s="32"/>
      <c r="H24" s="65" t="s">
        <v>60</v>
      </c>
      <c r="J24" s="33">
        <v>15928074.64</v>
      </c>
      <c r="K24" s="33"/>
      <c r="L24" s="32"/>
      <c r="M24" s="28"/>
      <c r="N24" s="33"/>
    </row>
    <row r="25" spans="2:14" ht="30">
      <c r="B25" s="66" t="s">
        <v>22</v>
      </c>
      <c r="C25" s="66"/>
      <c r="D25" s="33">
        <v>2793136.08</v>
      </c>
      <c r="E25" s="68"/>
      <c r="F25" s="33"/>
      <c r="H25" s="29" t="s">
        <v>57</v>
      </c>
      <c r="J25" s="33">
        <v>373305.72</v>
      </c>
      <c r="K25" s="33"/>
      <c r="L25" s="32"/>
      <c r="M25" s="28"/>
      <c r="N25" s="33"/>
    </row>
    <row r="26" spans="2:14" ht="30">
      <c r="B26" s="78" t="s">
        <v>39</v>
      </c>
      <c r="C26" s="66"/>
      <c r="D26" s="33">
        <v>-727459.39</v>
      </c>
      <c r="E26" s="66"/>
      <c r="F26" s="31"/>
      <c r="H26" s="29" t="s">
        <v>12</v>
      </c>
      <c r="J26" s="33">
        <v>51478.51</v>
      </c>
      <c r="M26" s="28"/>
      <c r="N26" s="33"/>
    </row>
    <row r="27" spans="2:14" ht="30">
      <c r="B27" s="29" t="s">
        <v>40</v>
      </c>
      <c r="D27" s="33">
        <v>2359.71</v>
      </c>
      <c r="E27" s="66"/>
      <c r="F27" s="31"/>
      <c r="H27" s="65" t="s">
        <v>62</v>
      </c>
      <c r="J27" s="34">
        <v>1500000</v>
      </c>
      <c r="M27" s="28"/>
      <c r="N27" s="33"/>
    </row>
    <row r="28" spans="2:14" ht="30">
      <c r="B28" s="66" t="s">
        <v>19</v>
      </c>
      <c r="D28" s="33">
        <v>103908.61</v>
      </c>
      <c r="E28" s="70"/>
      <c r="F28" s="31"/>
      <c r="K28" s="33"/>
      <c r="L28" s="33"/>
      <c r="M28" s="28"/>
      <c r="N28" s="33"/>
    </row>
    <row r="29" spans="2:14" ht="30">
      <c r="B29" s="29" t="s">
        <v>41</v>
      </c>
      <c r="D29" s="35">
        <v>29083.44</v>
      </c>
      <c r="F29" s="32"/>
      <c r="G29" s="65"/>
      <c r="M29" s="28"/>
      <c r="N29" s="28"/>
    </row>
    <row r="30" spans="2:12" ht="30">
      <c r="B30" s="29" t="s">
        <v>42</v>
      </c>
      <c r="D30" s="34">
        <v>614619.31</v>
      </c>
      <c r="G30" s="65"/>
      <c r="H30" s="69" t="s">
        <v>13</v>
      </c>
      <c r="I30" s="65"/>
      <c r="J30" s="33"/>
      <c r="K30" s="33"/>
      <c r="L30" s="33">
        <f>SUM(J32:J35)</f>
        <v>7398857.14</v>
      </c>
    </row>
    <row r="31" spans="4:12" ht="30">
      <c r="D31" s="33"/>
      <c r="G31" s="65"/>
      <c r="H31" s="65"/>
      <c r="I31" s="65"/>
      <c r="J31" s="33"/>
      <c r="K31" s="33"/>
      <c r="L31" s="33"/>
    </row>
    <row r="32" spans="7:12" ht="30">
      <c r="G32" s="65"/>
      <c r="H32" s="66" t="s">
        <v>6</v>
      </c>
      <c r="I32" s="66"/>
      <c r="J32" s="33">
        <v>3976500</v>
      </c>
      <c r="K32" s="31"/>
      <c r="L32" s="31"/>
    </row>
    <row r="33" spans="5:12" ht="30">
      <c r="E33" s="70"/>
      <c r="G33" s="65"/>
      <c r="H33" s="66" t="s">
        <v>46</v>
      </c>
      <c r="I33" s="66"/>
      <c r="J33" s="33">
        <v>295680.22</v>
      </c>
      <c r="K33" s="31"/>
      <c r="L33" s="31"/>
    </row>
    <row r="34" spans="1:12" s="3" customFormat="1" ht="30">
      <c r="A34" s="1"/>
      <c r="B34" s="29"/>
      <c r="C34" s="29"/>
      <c r="D34" s="29"/>
      <c r="E34" s="70"/>
      <c r="F34" s="31"/>
      <c r="G34" s="66"/>
      <c r="H34" s="66" t="s">
        <v>48</v>
      </c>
      <c r="I34" s="66"/>
      <c r="J34" s="33">
        <v>2875418.8000000003</v>
      </c>
      <c r="K34" s="31"/>
      <c r="L34" s="79"/>
    </row>
    <row r="35" spans="5:12" ht="30">
      <c r="E35" s="66"/>
      <c r="F35" s="31"/>
      <c r="G35" s="66"/>
      <c r="H35" s="66" t="s">
        <v>45</v>
      </c>
      <c r="I35" s="66"/>
      <c r="J35" s="42">
        <v>251258.12</v>
      </c>
      <c r="K35" s="66"/>
      <c r="L35" s="32"/>
    </row>
    <row r="36" spans="5:12" ht="30">
      <c r="E36" s="66"/>
      <c r="F36" s="31"/>
      <c r="G36" s="66"/>
      <c r="J36" s="33"/>
      <c r="K36" s="32"/>
      <c r="L36" s="80"/>
    </row>
    <row r="37" spans="7:12" ht="30">
      <c r="G37" s="65"/>
      <c r="H37" s="66"/>
      <c r="K37" s="32"/>
      <c r="L37" s="32"/>
    </row>
    <row r="38" spans="7:12" ht="30">
      <c r="G38" s="65"/>
      <c r="H38" s="66"/>
      <c r="I38" s="66"/>
      <c r="J38" s="31"/>
      <c r="K38" s="31"/>
      <c r="L38" s="31"/>
    </row>
    <row r="39" spans="2:12" ht="30.75" thickBot="1">
      <c r="B39" s="81" t="s">
        <v>7</v>
      </c>
      <c r="E39" s="70"/>
      <c r="F39" s="82">
        <f>+F23+F11</f>
        <v>56330497.05</v>
      </c>
      <c r="G39" s="65"/>
      <c r="H39" s="58" t="s">
        <v>20</v>
      </c>
      <c r="I39" s="58"/>
      <c r="J39" s="83"/>
      <c r="K39" s="83"/>
      <c r="L39" s="82">
        <f>+L30+L23+L11</f>
        <v>56330497.05</v>
      </c>
    </row>
    <row r="40" spans="3:12" ht="30.75" thickTop="1">
      <c r="C40" s="64"/>
      <c r="D40" s="32"/>
      <c r="E40" s="65"/>
      <c r="F40" s="84"/>
      <c r="G40" s="65"/>
      <c r="H40" s="66"/>
      <c r="I40" s="66"/>
      <c r="J40" s="72"/>
      <c r="K40" s="66"/>
      <c r="L40" s="85"/>
    </row>
    <row r="41" spans="3:12" ht="30">
      <c r="C41" s="66"/>
      <c r="D41" s="86"/>
      <c r="E41" s="65"/>
      <c r="F41" s="31"/>
      <c r="G41" s="65"/>
      <c r="H41" s="66"/>
      <c r="I41" s="66"/>
      <c r="J41" s="72"/>
      <c r="K41" s="66"/>
      <c r="L41" s="87"/>
    </row>
    <row r="42" spans="3:12" ht="30">
      <c r="C42" s="66"/>
      <c r="D42" s="86"/>
      <c r="E42" s="88" t="s">
        <v>8</v>
      </c>
      <c r="F42" s="80"/>
      <c r="L42" s="89"/>
    </row>
    <row r="43" spans="2:18" ht="30">
      <c r="B43" s="66"/>
      <c r="C43" s="66"/>
      <c r="D43" s="31"/>
      <c r="E43" s="88"/>
      <c r="F43" s="90"/>
      <c r="G43" s="77"/>
      <c r="H43" s="77"/>
      <c r="L43" s="91"/>
      <c r="N43" s="4"/>
      <c r="O43" s="4"/>
      <c r="P43" s="4"/>
      <c r="Q43" s="4"/>
      <c r="R43" s="4"/>
    </row>
    <row r="44" spans="2:18" ht="30">
      <c r="B44" s="62"/>
      <c r="C44" s="66"/>
      <c r="D44" s="31"/>
      <c r="E44" s="88"/>
      <c r="F44" s="92"/>
      <c r="G44" s="93"/>
      <c r="H44" s="88"/>
      <c r="I44" s="66"/>
      <c r="J44" s="72"/>
      <c r="K44" s="66"/>
      <c r="L44" s="66"/>
      <c r="N44" s="4"/>
      <c r="O44" s="4"/>
      <c r="P44" s="4"/>
      <c r="Q44" s="4"/>
      <c r="R44" s="4"/>
    </row>
    <row r="45" spans="2:18" ht="30">
      <c r="B45" s="57"/>
      <c r="C45" s="66"/>
      <c r="D45" s="66"/>
      <c r="E45" s="88"/>
      <c r="F45" s="94"/>
      <c r="G45" s="95"/>
      <c r="H45" s="96"/>
      <c r="I45" s="97"/>
      <c r="K45" s="98"/>
      <c r="L45" s="98"/>
      <c r="N45" s="4"/>
      <c r="O45" s="4"/>
      <c r="P45" s="4"/>
      <c r="Q45" s="4"/>
      <c r="R45" s="4"/>
    </row>
    <row r="46" spans="2:18" ht="30">
      <c r="B46" s="57"/>
      <c r="C46" s="66"/>
      <c r="D46" s="66"/>
      <c r="E46" s="77"/>
      <c r="F46" s="94"/>
      <c r="G46" s="99"/>
      <c r="H46" s="100"/>
      <c r="I46" s="97"/>
      <c r="J46" s="108"/>
      <c r="K46" s="108"/>
      <c r="L46" s="98"/>
      <c r="N46" s="4"/>
      <c r="O46" s="4"/>
      <c r="P46" s="4"/>
      <c r="Q46" s="4"/>
      <c r="R46" s="4"/>
    </row>
    <row r="47" spans="3:18" ht="30">
      <c r="C47" s="57"/>
      <c r="D47" s="101"/>
      <c r="E47" s="77"/>
      <c r="F47" s="102"/>
      <c r="G47" s="99"/>
      <c r="H47" s="100"/>
      <c r="I47" s="66"/>
      <c r="J47" s="72"/>
      <c r="K47" s="66"/>
      <c r="L47" s="66"/>
      <c r="N47" s="4"/>
      <c r="O47" s="4"/>
      <c r="P47" s="4"/>
      <c r="Q47" s="4"/>
      <c r="R47" s="4"/>
    </row>
    <row r="48" spans="3:18" ht="30">
      <c r="C48" s="57"/>
      <c r="D48" s="57"/>
      <c r="N48" s="4"/>
      <c r="O48" s="4"/>
      <c r="P48" s="4"/>
      <c r="Q48" s="4"/>
      <c r="R48" s="4"/>
    </row>
    <row r="49" ht="30"/>
    <row r="50" spans="2:4" ht="30">
      <c r="B50" s="66"/>
      <c r="C50" s="66"/>
      <c r="D50" s="57"/>
    </row>
    <row r="51" spans="2:4" ht="30">
      <c r="B51" s="66"/>
      <c r="D51" s="66"/>
    </row>
    <row r="52" ht="30"/>
    <row r="53" ht="30">
      <c r="F53" s="103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K56"/>
  <sheetViews>
    <sheetView showGridLines="0" zoomScalePageLayoutView="0" workbookViewId="0" topLeftCell="A1">
      <selection activeCell="B2" sqref="B2:H2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7.140625" style="9" customWidth="1"/>
    <col min="7" max="7" width="1.8515625" style="9" customWidth="1"/>
    <col min="8" max="8" width="18.421875" style="13" customWidth="1"/>
    <col min="9" max="9" width="14.7109375" style="9" bestFit="1" customWidth="1"/>
    <col min="10" max="10" width="18.28125" style="9" customWidth="1"/>
    <col min="11" max="11" width="15.421875" style="9" bestFit="1" customWidth="1"/>
    <col min="12" max="12" width="14.140625" style="9" bestFit="1" customWidth="1"/>
    <col min="13" max="16384" width="11.421875" style="9" customWidth="1"/>
  </cols>
  <sheetData>
    <row r="1" ht="8.25" customHeight="1"/>
    <row r="2" spans="2:8" ht="18.75" customHeight="1">
      <c r="B2" s="109" t="s">
        <v>9</v>
      </c>
      <c r="C2" s="109"/>
      <c r="D2" s="109"/>
      <c r="E2" s="109"/>
      <c r="F2" s="109"/>
      <c r="G2" s="109"/>
      <c r="H2" s="109"/>
    </row>
    <row r="3" spans="2:8" ht="18.75" customHeight="1">
      <c r="B3" s="45"/>
      <c r="C3" s="45"/>
      <c r="D3" s="45"/>
      <c r="E3" s="44"/>
      <c r="F3" s="44"/>
      <c r="G3" s="44"/>
      <c r="H3" s="44"/>
    </row>
    <row r="4" spans="2:8" ht="29.25" customHeight="1">
      <c r="B4" s="45"/>
      <c r="C4" s="45"/>
      <c r="D4" s="45"/>
      <c r="E4" s="44"/>
      <c r="F4" s="44"/>
      <c r="G4" s="44"/>
      <c r="H4" s="44"/>
    </row>
    <row r="5" spans="2:8" ht="12.75" customHeight="1">
      <c r="B5" s="45"/>
      <c r="C5" s="45"/>
      <c r="D5" s="45"/>
      <c r="E5" s="44"/>
      <c r="F5" s="44"/>
      <c r="G5" s="44"/>
      <c r="H5" s="44"/>
    </row>
    <row r="6" spans="2:8" ht="18.75" customHeight="1">
      <c r="B6" s="110" t="s">
        <v>69</v>
      </c>
      <c r="C6" s="110"/>
      <c r="D6" s="110"/>
      <c r="E6" s="110"/>
      <c r="F6" s="110"/>
      <c r="G6" s="110"/>
      <c r="H6" s="110"/>
    </row>
    <row r="7" spans="2:8" ht="18.75" customHeight="1">
      <c r="B7" s="110" t="s">
        <v>47</v>
      </c>
      <c r="C7" s="110"/>
      <c r="D7" s="110"/>
      <c r="E7" s="110"/>
      <c r="F7" s="110"/>
      <c r="G7" s="110"/>
      <c r="H7" s="110"/>
    </row>
    <row r="8" spans="2:6" ht="15.75">
      <c r="B8" s="30"/>
      <c r="C8" s="30"/>
      <c r="D8" s="30"/>
      <c r="E8" s="30"/>
      <c r="F8" s="30"/>
    </row>
    <row r="9" spans="2:6" ht="15.75">
      <c r="B9" s="30"/>
      <c r="C9" s="30"/>
      <c r="D9" s="30"/>
      <c r="E9" s="30"/>
      <c r="F9" s="30"/>
    </row>
    <row r="10" spans="2:6" ht="15.75">
      <c r="B10" s="7"/>
      <c r="C10" s="7"/>
      <c r="D10" s="7"/>
      <c r="E10" s="7"/>
      <c r="F10" s="7"/>
    </row>
    <row r="11" spans="2:8" ht="15.75">
      <c r="B11" s="24" t="s">
        <v>26</v>
      </c>
      <c r="F11" s="7"/>
      <c r="G11" s="7"/>
      <c r="H11" s="36">
        <f>SUM(H13:H23)</f>
        <v>2149151.05</v>
      </c>
    </row>
    <row r="12" spans="2:8" ht="15.75">
      <c r="B12" s="7"/>
      <c r="F12" s="7"/>
      <c r="G12" s="7"/>
      <c r="H12" s="37"/>
    </row>
    <row r="13" spans="2:11" ht="15.75">
      <c r="B13" s="12" t="s">
        <v>17</v>
      </c>
      <c r="F13" s="22"/>
      <c r="G13" s="22"/>
      <c r="H13" s="36">
        <f>SUM(F15:F21)</f>
        <v>2149137.61</v>
      </c>
      <c r="I13" s="18"/>
      <c r="J13" s="18"/>
      <c r="K13" s="18"/>
    </row>
    <row r="14" spans="2:10" ht="15">
      <c r="B14" s="8"/>
      <c r="F14" s="11"/>
      <c r="G14" s="11"/>
      <c r="H14" s="5"/>
      <c r="J14" s="18"/>
    </row>
    <row r="15" spans="2:10" ht="16.5" customHeight="1">
      <c r="B15" s="8" t="s">
        <v>15</v>
      </c>
      <c r="F15" s="13">
        <v>1749672.4500000002</v>
      </c>
      <c r="G15" s="10"/>
      <c r="H15" s="38"/>
      <c r="I15" s="14"/>
      <c r="J15" s="17"/>
    </row>
    <row r="16" spans="2:9" ht="15">
      <c r="B16" s="8" t="s">
        <v>27</v>
      </c>
      <c r="F16" s="13">
        <v>183068.91999999998</v>
      </c>
      <c r="G16" s="10"/>
      <c r="H16" s="38"/>
      <c r="I16" s="14"/>
    </row>
    <row r="17" spans="2:10" ht="15">
      <c r="B17" s="8" t="s">
        <v>16</v>
      </c>
      <c r="F17" s="13">
        <v>17121.16</v>
      </c>
      <c r="G17" s="10"/>
      <c r="H17" s="38"/>
      <c r="I17" s="14"/>
      <c r="J17" s="17"/>
    </row>
    <row r="18" spans="2:9" ht="15">
      <c r="B18" s="8" t="s">
        <v>25</v>
      </c>
      <c r="F18" s="13">
        <v>116497</v>
      </c>
      <c r="G18" s="10"/>
      <c r="H18" s="38"/>
      <c r="I18" s="14"/>
    </row>
    <row r="19" spans="2:9" ht="15">
      <c r="B19" s="8" t="s">
        <v>33</v>
      </c>
      <c r="F19" s="19">
        <v>24406.449999999997</v>
      </c>
      <c r="G19" s="11"/>
      <c r="H19" s="5"/>
      <c r="I19" s="14"/>
    </row>
    <row r="20" spans="2:9" ht="15">
      <c r="B20" s="8" t="s">
        <v>53</v>
      </c>
      <c r="F20" s="19">
        <v>19481.6</v>
      </c>
      <c r="G20" s="11"/>
      <c r="H20" s="5"/>
      <c r="I20" s="14"/>
    </row>
    <row r="21" spans="2:9" ht="15">
      <c r="B21" s="8" t="s">
        <v>54</v>
      </c>
      <c r="F21" s="15">
        <v>38890.03</v>
      </c>
      <c r="G21" s="11"/>
      <c r="H21" s="5"/>
      <c r="I21" s="14"/>
    </row>
    <row r="22" spans="2:8" ht="15">
      <c r="B22" s="8"/>
      <c r="F22" s="23"/>
      <c r="G22" s="11"/>
      <c r="H22" s="5"/>
    </row>
    <row r="23" spans="2:8" ht="15.75">
      <c r="B23" s="49" t="s">
        <v>64</v>
      </c>
      <c r="C23" s="50"/>
      <c r="F23" s="23"/>
      <c r="G23" s="11"/>
      <c r="H23" s="52">
        <f>F24</f>
        <v>13.44</v>
      </c>
    </row>
    <row r="24" spans="2:8" ht="15">
      <c r="B24" s="8" t="s">
        <v>65</v>
      </c>
      <c r="C24" s="51"/>
      <c r="F24" s="15">
        <v>13.44</v>
      </c>
      <c r="G24" s="11"/>
      <c r="H24" s="5"/>
    </row>
    <row r="25" spans="2:8" ht="15">
      <c r="B25" s="8"/>
      <c r="F25" s="23"/>
      <c r="G25" s="11"/>
      <c r="H25" s="5"/>
    </row>
    <row r="26" spans="2:8" ht="15.75">
      <c r="B26" s="12" t="s">
        <v>0</v>
      </c>
      <c r="F26" s="11"/>
      <c r="G26" s="11"/>
      <c r="H26" s="36">
        <f>F27</f>
        <v>666405.25</v>
      </c>
    </row>
    <row r="27" spans="2:11" ht="15.75">
      <c r="B27" s="25" t="s">
        <v>14</v>
      </c>
      <c r="F27" s="43">
        <v>666405.25</v>
      </c>
      <c r="G27" s="11"/>
      <c r="H27" s="38"/>
      <c r="I27" s="16"/>
      <c r="J27" s="17"/>
      <c r="K27" s="17"/>
    </row>
    <row r="28" spans="2:10" ht="15.75">
      <c r="B28" s="12"/>
      <c r="F28" s="10"/>
      <c r="G28" s="11"/>
      <c r="H28" s="38"/>
      <c r="J28" s="18"/>
    </row>
    <row r="29" spans="2:10" ht="15.75">
      <c r="B29" s="12" t="s">
        <v>1</v>
      </c>
      <c r="F29" s="10"/>
      <c r="G29" s="11"/>
      <c r="H29" s="36">
        <f>+H11-H26</f>
        <v>1482745.7999999998</v>
      </c>
      <c r="J29" s="17"/>
    </row>
    <row r="30" spans="2:8" ht="15.75">
      <c r="B30" s="12"/>
      <c r="F30" s="10"/>
      <c r="G30" s="11"/>
      <c r="H30" s="38"/>
    </row>
    <row r="31" spans="2:8" ht="15.75">
      <c r="B31" s="12" t="s">
        <v>0</v>
      </c>
      <c r="F31" s="10"/>
      <c r="G31" s="11"/>
      <c r="H31" s="38"/>
    </row>
    <row r="32" spans="2:8" ht="15.75">
      <c r="B32" s="12" t="s">
        <v>18</v>
      </c>
      <c r="G32" s="11"/>
      <c r="H32" s="43">
        <f>+F34</f>
        <v>955241.84</v>
      </c>
    </row>
    <row r="33" spans="2:10" ht="15">
      <c r="B33" s="8"/>
      <c r="D33" s="14"/>
      <c r="F33" s="5"/>
      <c r="G33" s="11"/>
      <c r="H33" s="38"/>
      <c r="J33" s="18"/>
    </row>
    <row r="34" spans="2:10" ht="15">
      <c r="B34" s="8" t="s">
        <v>24</v>
      </c>
      <c r="F34" s="15">
        <f>SUM(D35:D37)</f>
        <v>955241.84</v>
      </c>
      <c r="G34" s="11"/>
      <c r="H34" s="38"/>
      <c r="J34" s="14"/>
    </row>
    <row r="35" spans="2:10" ht="15">
      <c r="B35" s="8" t="s">
        <v>30</v>
      </c>
      <c r="D35" s="5">
        <v>674233.53</v>
      </c>
      <c r="E35" s="5"/>
      <c r="F35" s="19"/>
      <c r="G35" s="11"/>
      <c r="H35" s="38"/>
      <c r="J35" s="17"/>
    </row>
    <row r="36" spans="2:10" ht="15">
      <c r="B36" s="8" t="s">
        <v>31</v>
      </c>
      <c r="D36" s="5">
        <v>205785.46</v>
      </c>
      <c r="E36" s="5"/>
      <c r="F36" s="19"/>
      <c r="G36" s="11"/>
      <c r="H36" s="38"/>
      <c r="J36" s="17"/>
    </row>
    <row r="37" spans="2:11" ht="15">
      <c r="B37" s="8" t="s">
        <v>32</v>
      </c>
      <c r="D37" s="6">
        <v>75222.85</v>
      </c>
      <c r="E37" s="5"/>
      <c r="F37" s="19"/>
      <c r="G37" s="11"/>
      <c r="H37" s="38"/>
      <c r="I37" s="14"/>
      <c r="K37" s="5"/>
    </row>
    <row r="38" spans="2:11" ht="15">
      <c r="B38" s="8"/>
      <c r="D38" s="5"/>
      <c r="F38" s="5"/>
      <c r="G38" s="11"/>
      <c r="H38" s="38"/>
      <c r="I38" s="14"/>
      <c r="K38" s="5"/>
    </row>
    <row r="39" spans="2:11" ht="15.75">
      <c r="B39" s="12" t="s">
        <v>2</v>
      </c>
      <c r="F39" s="10"/>
      <c r="G39" s="11"/>
      <c r="H39" s="43">
        <f>H29-H32</f>
        <v>527503.9599999998</v>
      </c>
      <c r="K39" s="14"/>
    </row>
    <row r="40" spans="2:8" ht="15">
      <c r="B40" s="8"/>
      <c r="F40" s="10"/>
      <c r="G40" s="11"/>
      <c r="H40" s="38"/>
    </row>
    <row r="41" spans="2:8" ht="18" customHeight="1">
      <c r="B41" s="12" t="s">
        <v>0</v>
      </c>
      <c r="F41" s="11"/>
      <c r="G41" s="11"/>
      <c r="H41" s="38"/>
    </row>
    <row r="42" spans="2:11" ht="18" customHeight="1">
      <c r="B42" s="8" t="s">
        <v>28</v>
      </c>
      <c r="F42" s="38"/>
      <c r="G42" s="11"/>
      <c r="H42" s="13">
        <v>3402.91</v>
      </c>
      <c r="I42" s="20"/>
      <c r="J42" s="17"/>
      <c r="K42" s="17"/>
    </row>
    <row r="43" spans="2:11" ht="15">
      <c r="B43" s="9" t="s">
        <v>23</v>
      </c>
      <c r="F43" s="13"/>
      <c r="H43" s="104">
        <v>144242.52000000002</v>
      </c>
      <c r="I43" s="20"/>
      <c r="J43" s="17"/>
      <c r="K43" s="17"/>
    </row>
    <row r="44" spans="2:9" ht="18" customHeight="1">
      <c r="B44" s="26"/>
      <c r="F44" s="13"/>
      <c r="G44" s="18"/>
      <c r="H44" s="39"/>
      <c r="I44" s="16"/>
    </row>
    <row r="45" spans="2:9" ht="18.75" customHeight="1">
      <c r="B45" s="27" t="s">
        <v>29</v>
      </c>
      <c r="F45" s="21"/>
      <c r="G45" s="18"/>
      <c r="H45" s="41">
        <f>H39-H42-H43</f>
        <v>379858.52999999985</v>
      </c>
      <c r="I45" s="16"/>
    </row>
    <row r="46" spans="2:8" ht="15.75">
      <c r="B46" s="47"/>
      <c r="C46" s="46"/>
      <c r="D46" s="46"/>
      <c r="E46" s="46"/>
      <c r="F46" s="46"/>
      <c r="G46" s="46"/>
      <c r="H46" s="48"/>
    </row>
    <row r="47" spans="2:8" ht="15">
      <c r="B47" s="9" t="s">
        <v>61</v>
      </c>
      <c r="C47" s="46"/>
      <c r="D47" s="46"/>
      <c r="E47" s="46"/>
      <c r="F47" s="46"/>
      <c r="G47" s="46"/>
      <c r="H47" s="13">
        <v>128600.41</v>
      </c>
    </row>
    <row r="48" spans="3:7" ht="15">
      <c r="C48" s="46"/>
      <c r="D48" s="46"/>
      <c r="E48" s="46"/>
      <c r="F48" s="46"/>
      <c r="G48" s="46"/>
    </row>
    <row r="49" spans="2:8" ht="16.5" thickBot="1">
      <c r="B49" s="47" t="s">
        <v>67</v>
      </c>
      <c r="C49" s="46"/>
      <c r="D49" s="46"/>
      <c r="E49" s="46"/>
      <c r="F49" s="46"/>
      <c r="G49" s="46"/>
      <c r="H49" s="53">
        <f>+H45-SUM(H47:H47)</f>
        <v>251258.11999999985</v>
      </c>
    </row>
    <row r="50" spans="2:8" ht="16.5" thickTop="1">
      <c r="B50" s="47"/>
      <c r="C50" s="46"/>
      <c r="D50" s="46"/>
      <c r="E50" s="46"/>
      <c r="F50" s="46"/>
      <c r="G50" s="46"/>
      <c r="H50" s="48"/>
    </row>
    <row r="51" spans="2:8" ht="15.75">
      <c r="B51" s="47"/>
      <c r="C51" s="46"/>
      <c r="D51" s="46"/>
      <c r="E51" s="46"/>
      <c r="F51" s="46"/>
      <c r="G51" s="46"/>
      <c r="H51" s="48"/>
    </row>
    <row r="52" spans="2:8" ht="15.75">
      <c r="B52" s="47"/>
      <c r="C52" s="46"/>
      <c r="D52" s="46"/>
      <c r="E52" s="46"/>
      <c r="F52" s="46"/>
      <c r="G52" s="46"/>
      <c r="H52" s="48"/>
    </row>
    <row r="53" spans="2:8" ht="15.75">
      <c r="B53" s="47"/>
      <c r="C53" s="46"/>
      <c r="D53" s="46"/>
      <c r="E53" s="46"/>
      <c r="F53" s="46"/>
      <c r="G53" s="46"/>
      <c r="H53" s="48"/>
    </row>
    <row r="54" spans="2:8" ht="15.75">
      <c r="B54" s="47"/>
      <c r="C54" s="46"/>
      <c r="D54" s="46"/>
      <c r="E54" s="46"/>
      <c r="F54" s="46"/>
      <c r="G54" s="46"/>
      <c r="H54" s="48"/>
    </row>
    <row r="56" ht="15.75">
      <c r="H56" s="40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2021-02-01T03:13:19Z</cp:lastPrinted>
  <dcterms:created xsi:type="dcterms:W3CDTF">2012-02-07T22:54:31Z</dcterms:created>
  <dcterms:modified xsi:type="dcterms:W3CDTF">2021-03-24T15:23:29Z</dcterms:modified>
  <cp:category/>
  <cp:version/>
  <cp:contentType/>
  <cp:contentStatus/>
</cp:coreProperties>
</file>