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lindo\Desktop\"/>
    </mc:Choice>
  </mc:AlternateContent>
  <xr:revisionPtr revIDLastSave="0" documentId="8_{21871AD7-400D-4045-BD84-F871B18E22E7}" xr6:coauthVersionLast="47" xr6:coauthVersionMax="47" xr10:uidLastSave="{00000000-0000-0000-0000-000000000000}"/>
  <bookViews>
    <workbookView xWindow="-110" yWindow="-110" windowWidth="19420" windowHeight="10420" xr2:uid="{7006AB9C-BBC0-41FB-AFA1-99A01F3CC31F}"/>
  </bookViews>
  <sheets>
    <sheet name="bg" sheetId="1" r:id="rId1"/>
    <sheet name="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2" l="1"/>
  <c r="C36" i="2"/>
  <c r="D29" i="2"/>
  <c r="C29" i="2"/>
  <c r="D24" i="2"/>
  <c r="C24" i="2"/>
  <c r="C18" i="2"/>
  <c r="D16" i="2"/>
  <c r="C16" i="2"/>
  <c r="D10" i="2"/>
  <c r="D38" i="2" s="1"/>
  <c r="D42" i="2" s="1"/>
  <c r="D46" i="2" s="1"/>
  <c r="D48" i="2" s="1"/>
  <c r="C10" i="2"/>
  <c r="C38" i="2" s="1"/>
  <c r="C42" i="2" s="1"/>
  <c r="C46" i="2" s="1"/>
  <c r="C48" i="2" s="1"/>
  <c r="D41" i="1"/>
  <c r="C41" i="1"/>
  <c r="D33" i="1"/>
  <c r="C33" i="1"/>
  <c r="D29" i="1"/>
  <c r="D34" i="1" s="1"/>
  <c r="C29" i="1"/>
  <c r="D21" i="1"/>
  <c r="C21" i="1"/>
  <c r="D14" i="1"/>
  <c r="D22" i="1" s="1"/>
  <c r="C14" i="1"/>
  <c r="D18" i="2" l="1"/>
  <c r="D42" i="1"/>
  <c r="C34" i="1"/>
  <c r="C42" i="1"/>
  <c r="C22" i="1"/>
</calcChain>
</file>

<file path=xl/sharedStrings.xml><?xml version="1.0" encoding="utf-8"?>
<sst xmlns="http://schemas.openxmlformats.org/spreadsheetml/2006/main" count="80" uniqueCount="69">
  <si>
    <t>ADMINISTRADORA DE FONDOS DE PENSIONES CRECER. S.A</t>
  </si>
  <si>
    <t>BALANCE GENERAL AL 31 DE JULIO DE 2021 Y 31 DE DICIEMBRE DE 2020</t>
  </si>
  <si>
    <t>(Expresados en dólares de los Estados Unidos de América)</t>
  </si>
  <si>
    <t>DESCRIPCION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</si>
  <si>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</si>
  <si>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</si>
  <si>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</si>
  <si>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</si>
  <si>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</si>
  <si>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</si>
  <si>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</si>
  <si>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</si>
  <si>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</si>
  <si>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</si>
  <si>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</si>
  <si>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</si>
  <si>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</si>
  <si>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</si>
  <si>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</si>
  <si>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</si>
  <si>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</si>
  <si>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</si>
  <si>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</si>
  <si>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</si>
  <si>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</si>
  <si>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</si>
  <si>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</si>
  <si>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</si>
  <si>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</si>
  <si>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</si>
  <si>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</si>
  <si>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</si>
  <si>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</si>
  <si>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</si>
  <si>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</si>
  <si>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</si>
  <si>
    <t>RUTH DEL CASTILLO DE SOLORZANO</t>
  </si>
  <si>
    <t>OSCAR ARMANDO PEREZ MERINO</t>
  </si>
  <si>
    <t>PRESIDENTA EJECUTIVA Y REPRESENTANTE LEGAL</t>
  </si>
  <si>
    <t>CONTADOR GENERAL</t>
  </si>
  <si>
    <t>ESTADO DE RESULTADOS DEL 1 DE ENERO AL 31 DE JULIO</t>
  </si>
  <si>
    <t xml:space="preserve">INGRESOS POR ADMINISTRACION DE FONDOS                                 </t>
  </si>
  <si>
    <t xml:space="preserve">INGRESOS POR COMISIONES POR ADMINISTRACION DE FONDOS                  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</si>
  <si>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</si>
  <si>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</si>
  <si>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</si>
  <si>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</si>
  <si>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</si>
  <si>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</si>
  <si>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</si>
  <si>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</si>
  <si>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</si>
  <si>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</si>
  <si>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</si>
  <si>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</si>
  <si>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</si>
  <si>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</si>
  <si>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</si>
  <si>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</si>
  <si>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</si>
  <si>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</si>
  <si>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</si>
  <si>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</si>
  <si>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</si>
  <si>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>-</t>
  </si>
  <si>
    <t xml:space="preserve">UTILIDAD DE LAS ACTIVIDADES ORDINARIAS                                </t>
  </si>
  <si>
    <t xml:space="preserve">INGRESOS EXTRAORDINARIOS                                              </t>
  </si>
  <si>
    <t xml:space="preserve">UTILIDAD NETA DEL EJERCICIO                                           </t>
  </si>
  <si>
    <t>UTILIDAD POR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</si>
</sst>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#,##0.000000;[Red]\-#,##0.000000"/>
  </numFmts>
  <fonts count="1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1E2E6E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1" applyNumberFormat="0" applyFill="0" applyAlignment="0" applyProtection="0"/>
    <xf numFmtId="165" fontId="4" fillId="0" borderId="0" applyFont="0" applyFill="0" applyBorder="0" applyAlignment="0" applyProtection="0"/>
  </cellStyleXfs>
  <cellXfs count="76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1" applyNumberFormat="1" applyFont="1" applyFill="1"/>
    <xf numFmtId="10" fontId="3" fillId="3" borderId="0" xfId="2" applyNumberFormat="1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49" fontId="4" fillId="3" borderId="0" xfId="0" applyNumberFormat="1" applyFont="1" applyFill="1"/>
    <xf numFmtId="0" fontId="4" fillId="3" borderId="0" xfId="0" applyFont="1" applyFill="1" applyAlignment="1">
      <alignment horizontal="center"/>
    </xf>
    <xf numFmtId="49" fontId="2" fillId="4" borderId="2" xfId="3" applyNumberFormat="1" applyFill="1" applyBorder="1" applyAlignment="1">
      <alignment horizontal="center"/>
    </xf>
    <xf numFmtId="0" fontId="2" fillId="4" borderId="3" xfId="3" applyNumberFormat="1" applyFill="1" applyBorder="1" applyAlignment="1">
      <alignment horizontal="center"/>
    </xf>
    <xf numFmtId="49" fontId="2" fillId="4" borderId="4" xfId="3" applyNumberForma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left"/>
    </xf>
    <xf numFmtId="38" fontId="4" fillId="3" borderId="6" xfId="0" applyNumberFormat="1" applyFont="1" applyFill="1" applyBorder="1"/>
    <xf numFmtId="38" fontId="4" fillId="3" borderId="7" xfId="0" applyNumberFormat="1" applyFont="1" applyFill="1" applyBorder="1"/>
    <xf numFmtId="49" fontId="5" fillId="3" borderId="5" xfId="0" applyNumberFormat="1" applyFont="1" applyFill="1" applyBorder="1" applyAlignment="1">
      <alignment horizontal="left"/>
    </xf>
    <xf numFmtId="38" fontId="5" fillId="3" borderId="6" xfId="0" applyNumberFormat="1" applyFont="1" applyFill="1" applyBorder="1"/>
    <xf numFmtId="38" fontId="5" fillId="3" borderId="7" xfId="0" applyNumberFormat="1" applyFont="1" applyFill="1" applyBorder="1"/>
    <xf numFmtId="49" fontId="6" fillId="4" borderId="5" xfId="3" applyNumberFormat="1" applyFont="1" applyFill="1" applyBorder="1" applyAlignment="1">
      <alignment horizontal="left"/>
    </xf>
    <xf numFmtId="166" fontId="6" fillId="4" borderId="6" xfId="4" applyNumberFormat="1" applyFont="1" applyFill="1" applyBorder="1"/>
    <xf numFmtId="38" fontId="6" fillId="4" borderId="7" xfId="3" applyNumberFormat="1" applyFont="1" applyFill="1" applyBorder="1"/>
    <xf numFmtId="38" fontId="6" fillId="4" borderId="8" xfId="3" applyNumberFormat="1" applyFont="1" applyFill="1" applyBorder="1"/>
    <xf numFmtId="49" fontId="7" fillId="5" borderId="5" xfId="3" applyNumberFormat="1" applyFont="1" applyFill="1" applyBorder="1" applyAlignment="1">
      <alignment horizontal="left"/>
    </xf>
    <xf numFmtId="166" fontId="7" fillId="5" borderId="6" xfId="4" applyNumberFormat="1" applyFont="1" applyFill="1" applyBorder="1"/>
    <xf numFmtId="38" fontId="7" fillId="5" borderId="8" xfId="3" applyNumberFormat="1" applyFont="1" applyFill="1" applyBorder="1"/>
    <xf numFmtId="49" fontId="2" fillId="4" borderId="5" xfId="3" applyNumberFormat="1" applyFill="1" applyBorder="1" applyAlignment="1">
      <alignment horizontal="left"/>
    </xf>
    <xf numFmtId="166" fontId="2" fillId="4" borderId="6" xfId="4" applyNumberFormat="1" applyFont="1" applyFill="1" applyBorder="1"/>
    <xf numFmtId="38" fontId="2" fillId="4" borderId="8" xfId="3" applyNumberFormat="1" applyFill="1" applyBorder="1"/>
    <xf numFmtId="49" fontId="1" fillId="5" borderId="5" xfId="3" applyNumberFormat="1" applyFont="1" applyFill="1" applyBorder="1" applyAlignment="1">
      <alignment horizontal="left"/>
    </xf>
    <xf numFmtId="166" fontId="1" fillId="5" borderId="6" xfId="4" applyNumberFormat="1" applyFont="1" applyFill="1" applyBorder="1"/>
    <xf numFmtId="38" fontId="1" fillId="5" borderId="8" xfId="3" applyNumberFormat="1" applyFont="1" applyFill="1" applyBorder="1"/>
    <xf numFmtId="37" fontId="4" fillId="3" borderId="9" xfId="0" applyNumberFormat="1" applyFont="1" applyFill="1" applyBorder="1"/>
    <xf numFmtId="37" fontId="4" fillId="3" borderId="10" xfId="0" applyNumberFormat="1" applyFont="1" applyFill="1" applyBorder="1"/>
    <xf numFmtId="49" fontId="4" fillId="3" borderId="0" xfId="0" applyNumberFormat="1" applyFont="1" applyFill="1" applyAlignment="1">
      <alignment horizontal="left"/>
    </xf>
    <xf numFmtId="38" fontId="4" fillId="3" borderId="0" xfId="0" applyNumberFormat="1" applyFont="1" applyFill="1"/>
    <xf numFmtId="49" fontId="5" fillId="3" borderId="0" xfId="0" applyNumberFormat="1" applyFont="1" applyFill="1" applyAlignment="1">
      <alignment horizontal="left"/>
    </xf>
    <xf numFmtId="38" fontId="5" fillId="3" borderId="11" xfId="0" applyNumberFormat="1" applyFont="1" applyFill="1" applyBorder="1"/>
    <xf numFmtId="38" fontId="4" fillId="3" borderId="12" xfId="0" applyNumberFormat="1" applyFont="1" applyFill="1" applyBorder="1"/>
    <xf numFmtId="49" fontId="4" fillId="3" borderId="13" xfId="0" applyNumberFormat="1" applyFont="1" applyFill="1" applyBorder="1"/>
    <xf numFmtId="0" fontId="4" fillId="3" borderId="13" xfId="0" applyFont="1" applyFill="1" applyBorder="1" applyAlignment="1">
      <alignment horizontal="center"/>
    </xf>
    <xf numFmtId="49" fontId="8" fillId="3" borderId="0" xfId="0" applyNumberFormat="1" applyFont="1" applyFill="1"/>
    <xf numFmtId="49" fontId="9" fillId="3" borderId="0" xfId="0" applyNumberFormat="1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49" fontId="8" fillId="3" borderId="0" xfId="0" applyNumberFormat="1" applyFont="1" applyFill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49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49" fontId="3" fillId="3" borderId="0" xfId="0" applyNumberFormat="1" applyFont="1" applyFill="1"/>
    <xf numFmtId="38" fontId="3" fillId="3" borderId="0" xfId="0" applyNumberFormat="1" applyFont="1" applyFill="1"/>
    <xf numFmtId="49" fontId="6" fillId="4" borderId="2" xfId="3" applyNumberFormat="1" applyFont="1" applyFill="1" applyBorder="1" applyAlignment="1">
      <alignment horizontal="center"/>
    </xf>
    <xf numFmtId="0" fontId="10" fillId="4" borderId="3" xfId="3" applyNumberFormat="1" applyFont="1" applyFill="1" applyBorder="1" applyAlignment="1">
      <alignment horizontal="center"/>
    </xf>
    <xf numFmtId="49" fontId="10" fillId="4" borderId="4" xfId="3" applyNumberFormat="1" applyFont="1" applyFill="1" applyBorder="1" applyAlignment="1">
      <alignment horizontal="center"/>
    </xf>
    <xf numFmtId="38" fontId="4" fillId="3" borderId="6" xfId="0" applyNumberFormat="1" applyFont="1" applyFill="1" applyBorder="1" applyAlignment="1">
      <alignment horizontal="right"/>
    </xf>
    <xf numFmtId="38" fontId="4" fillId="3" borderId="7" xfId="0" applyNumberFormat="1" applyFont="1" applyFill="1" applyBorder="1" applyAlignment="1">
      <alignment horizontal="right"/>
    </xf>
    <xf numFmtId="38" fontId="5" fillId="3" borderId="6" xfId="0" applyNumberFormat="1" applyFont="1" applyFill="1" applyBorder="1" applyAlignment="1">
      <alignment horizontal="right"/>
    </xf>
    <xf numFmtId="38" fontId="5" fillId="3" borderId="7" xfId="0" applyNumberFormat="1" applyFont="1" applyFill="1" applyBorder="1" applyAlignment="1">
      <alignment horizontal="right"/>
    </xf>
    <xf numFmtId="164" fontId="4" fillId="3" borderId="6" xfId="1" applyNumberFormat="1" applyFont="1" applyFill="1" applyBorder="1" applyAlignment="1">
      <alignment horizontal="right"/>
    </xf>
    <xf numFmtId="164" fontId="4" fillId="3" borderId="7" xfId="1" applyNumberFormat="1" applyFont="1" applyFill="1" applyBorder="1" applyAlignment="1">
      <alignment horizontal="right"/>
    </xf>
    <xf numFmtId="164" fontId="5" fillId="3" borderId="6" xfId="1" applyNumberFormat="1" applyFont="1" applyFill="1" applyBorder="1" applyAlignment="1">
      <alignment horizontal="right"/>
    </xf>
    <xf numFmtId="164" fontId="5" fillId="3" borderId="7" xfId="1" applyNumberFormat="1" applyFont="1" applyFill="1" applyBorder="1" applyAlignment="1">
      <alignment horizontal="right"/>
    </xf>
    <xf numFmtId="49" fontId="7" fillId="5" borderId="14" xfId="0" applyNumberFormat="1" applyFont="1" applyFill="1" applyBorder="1" applyAlignment="1">
      <alignment horizontal="left"/>
    </xf>
    <xf numFmtId="38" fontId="7" fillId="5" borderId="6" xfId="0" applyNumberFormat="1" applyFont="1" applyFill="1" applyBorder="1" applyAlignment="1">
      <alignment horizontal="right"/>
    </xf>
    <xf numFmtId="38" fontId="7" fillId="5" borderId="7" xfId="0" applyNumberFormat="1" applyFont="1" applyFill="1" applyBorder="1" applyAlignment="1">
      <alignment horizontal="right"/>
    </xf>
    <xf numFmtId="49" fontId="5" fillId="4" borderId="14" xfId="0" applyNumberFormat="1" applyFont="1" applyFill="1" applyBorder="1" applyAlignment="1">
      <alignment horizontal="left"/>
    </xf>
    <xf numFmtId="37" fontId="5" fillId="4" borderId="6" xfId="0" applyNumberFormat="1" applyFont="1" applyFill="1" applyBorder="1" applyAlignment="1">
      <alignment horizontal="right"/>
    </xf>
    <xf numFmtId="37" fontId="5" fillId="4" borderId="7" xfId="0" applyNumberFormat="1" applyFont="1" applyFill="1" applyBorder="1" applyAlignment="1">
      <alignment horizontal="right"/>
    </xf>
    <xf numFmtId="43" fontId="4" fillId="3" borderId="6" xfId="1" applyFont="1" applyFill="1" applyBorder="1" applyAlignment="1">
      <alignment horizontal="right"/>
    </xf>
    <xf numFmtId="49" fontId="7" fillId="6" borderId="15" xfId="0" applyNumberFormat="1" applyFont="1" applyFill="1" applyBorder="1" applyAlignment="1">
      <alignment horizontal="left"/>
    </xf>
    <xf numFmtId="164" fontId="7" fillId="6" borderId="16" xfId="1" applyNumberFormat="1" applyFont="1" applyFill="1" applyBorder="1" applyAlignment="1">
      <alignment horizontal="right"/>
    </xf>
    <xf numFmtId="164" fontId="7" fillId="6" borderId="17" xfId="1" applyNumberFormat="1" applyFont="1" applyFill="1" applyBorder="1" applyAlignment="1">
      <alignment horizontal="right"/>
    </xf>
    <xf numFmtId="37" fontId="4" fillId="3" borderId="9" xfId="0" applyNumberFormat="1" applyFont="1" applyFill="1" applyBorder="1" applyAlignment="1">
      <alignment horizontal="right"/>
    </xf>
    <xf numFmtId="37" fontId="4" fillId="3" borderId="7" xfId="0" applyNumberFormat="1" applyFont="1" applyFill="1" applyBorder="1" applyAlignment="1">
      <alignment horizontal="right"/>
    </xf>
    <xf numFmtId="49" fontId="5" fillId="3" borderId="0" xfId="0" applyNumberFormat="1" applyFont="1" applyFill="1"/>
    <xf numFmtId="167" fontId="7" fillId="6" borderId="16" xfId="0" applyNumberFormat="1" applyFont="1" applyFill="1" applyBorder="1" applyAlignment="1">
      <alignment horizontal="right"/>
    </xf>
    <xf numFmtId="167" fontId="7" fillId="6" borderId="17" xfId="0" applyNumberFormat="1" applyFont="1" applyFill="1" applyBorder="1" applyAlignment="1">
      <alignment horizontal="right"/>
    </xf>
    <xf numFmtId="38" fontId="4" fillId="3" borderId="0" xfId="0" applyNumberFormat="1" applyFont="1" applyFill="1" applyAlignment="1">
      <alignment horizontal="right"/>
    </xf>
  </cellXfs>
  <cellStyles count="5">
    <cellStyle name="Millares" xfId="1" builtinId="3"/>
    <cellStyle name="Millares 2" xfId="4" xr:uid="{BB45DB58-929A-4854-9A4A-7B42679938D0}"/>
    <cellStyle name="Normal" xfId="0" builtinId="0"/>
    <cellStyle name="Porcentaje" xfId="2" builtinId="5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996950</xdr:colOff>
      <xdr:row>0</xdr:row>
      <xdr:rowOff>82550</xdr:rowOff>
    </xdr:from>
    <xdr:to>
      <xdr:col>1</xdr:col>
      <xdr:colOff>3430931</xdr:colOff>
      <xdr:row>0</xdr:row>
      <xdr:rowOff>660743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A4974FBC-A678-4E67-B076-E13E4DD04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0" y="82550"/>
          <a:ext cx="2433981" cy="578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1860550</xdr:colOff>
      <xdr:row>0</xdr:row>
      <xdr:rowOff>41274</xdr:rowOff>
    </xdr:from>
    <xdr:to>
      <xdr:col>1</xdr:col>
      <xdr:colOff>4289425</xdr:colOff>
      <xdr:row>0</xdr:row>
      <xdr:rowOff>584199</xdr:rowOff>
    </xdr:to>
    <xdr:pic>
      <xdr:nvPicPr>
        <xdr:cNvPr id="2" name="2 Imagen" descr="\\hades\Aplicaciones WEB\HISTORIAL_LABORAL\IMAGENES\jpg\Logo2.jpg">
          <a:extLst>
            <a:ext uri="{FF2B5EF4-FFF2-40B4-BE49-F238E27FC236}">
              <a16:creationId xmlns:a16="http://schemas.microsoft.com/office/drawing/2014/main" id="{0C31ADF4-6A5B-4016-99FB-4A3AED2A4E1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1274"/>
          <a:ext cx="24288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923B4-5C24-40B0-93CF-39D209CFB256}">
  <dimension ref="A1:G56"/>
  <sheetViews>
    <sheetView tabSelected="1" workbookViewId="0">
      <selection sqref="A1:XFD1048576"/>
    </sheetView>
  </sheetViews>
  <sheetFormatPr baseColWidth="10" defaultColWidth="6.36328125" defaultRowHeight="0" customHeight="1" zeroHeight="1" x14ac:dyDescent="0.2"/>
  <cols>
    <col min="1" max="1" width="1.7265625" style="47" customWidth="1"/>
    <col min="2" max="2" width="52.26953125" style="47" customWidth="1"/>
    <col min="3" max="3" width="14.90625" style="48" customWidth="1"/>
    <col min="4" max="4" width="9.90625" style="48" bestFit="1" customWidth="1"/>
    <col min="5" max="5" width="9" style="2" bestFit="1" customWidth="1"/>
    <col min="6" max="6" width="8.1796875" style="3" bestFit="1" customWidth="1"/>
    <col min="7" max="7" width="6.54296875" style="4" bestFit="1" customWidth="1"/>
    <col min="8" max="16384" width="6.36328125" style="2"/>
  </cols>
  <sheetData>
    <row r="1" spans="1:7" ht="52.5" customHeight="1" x14ac:dyDescent="0.2">
      <c r="A1" s="1"/>
      <c r="B1" s="1"/>
      <c r="C1" s="1"/>
      <c r="D1" s="1"/>
    </row>
    <row r="2" spans="1:7" ht="13" x14ac:dyDescent="0.3">
      <c r="A2" s="5" t="s">
        <v>0</v>
      </c>
      <c r="B2" s="5"/>
      <c r="C2" s="5"/>
      <c r="D2" s="5"/>
    </row>
    <row r="3" spans="1:7" ht="12.75" customHeight="1" x14ac:dyDescent="0.3">
      <c r="A3" s="5" t="s">
        <v>1</v>
      </c>
      <c r="B3" s="5"/>
      <c r="C3" s="5"/>
      <c r="D3" s="5"/>
    </row>
    <row r="4" spans="1:7" ht="15" customHeight="1" x14ac:dyDescent="0.2">
      <c r="A4" s="6" t="s">
        <v>2</v>
      </c>
      <c r="B4" s="6"/>
      <c r="C4" s="6"/>
      <c r="D4" s="6"/>
    </row>
    <row r="5" spans="1:7" ht="13" thickBot="1" x14ac:dyDescent="0.3">
      <c r="A5" s="7"/>
      <c r="B5" s="8"/>
      <c r="C5" s="8"/>
      <c r="D5" s="8"/>
    </row>
    <row r="6" spans="1:7" ht="14.5" x14ac:dyDescent="0.35">
      <c r="A6" s="7"/>
      <c r="B6" s="9" t="s">
        <v>3</v>
      </c>
      <c r="C6" s="10">
        <v>2021</v>
      </c>
      <c r="D6" s="11">
        <v>2020</v>
      </c>
    </row>
    <row r="7" spans="1:7" ht="12.5" x14ac:dyDescent="0.25">
      <c r="A7" s="7"/>
      <c r="B7" s="12"/>
      <c r="C7" s="13"/>
      <c r="D7" s="14"/>
    </row>
    <row r="8" spans="1:7" ht="13" x14ac:dyDescent="0.3">
      <c r="A8" s="7"/>
      <c r="B8" s="15" t="s">
        <v>4</v>
      </c>
      <c r="C8" s="16"/>
      <c r="D8" s="17"/>
    </row>
    <row r="9" spans="1:7" ht="13" x14ac:dyDescent="0.3">
      <c r="A9" s="7"/>
      <c r="B9" s="12" t="s">
        <v>5</v>
      </c>
      <c r="C9" s="16"/>
      <c r="D9" s="17"/>
    </row>
    <row r="10" spans="1:7" ht="12.5" x14ac:dyDescent="0.25">
      <c r="A10" s="7"/>
      <c r="B10" s="12" t="s">
        <v>6</v>
      </c>
      <c r="C10" s="13">
        <v>5449819</v>
      </c>
      <c r="D10" s="14">
        <v>10736459</v>
      </c>
      <c r="E10" s="3"/>
      <c r="G10" s="3"/>
    </row>
    <row r="11" spans="1:7" ht="12.5" x14ac:dyDescent="0.25">
      <c r="A11" s="7"/>
      <c r="B11" s="12" t="s">
        <v>7</v>
      </c>
      <c r="C11" s="13">
        <v>16778621</v>
      </c>
      <c r="D11" s="14">
        <v>14926141</v>
      </c>
      <c r="E11" s="3"/>
      <c r="G11" s="3"/>
    </row>
    <row r="12" spans="1:7" ht="12.5" x14ac:dyDescent="0.25">
      <c r="A12" s="7"/>
      <c r="B12" s="12" t="s">
        <v>8</v>
      </c>
      <c r="C12" s="13">
        <v>1651492</v>
      </c>
      <c r="D12" s="14">
        <v>1645808</v>
      </c>
      <c r="E12" s="3"/>
      <c r="G12" s="3"/>
    </row>
    <row r="13" spans="1:7" ht="12.5" x14ac:dyDescent="0.25">
      <c r="A13" s="7"/>
      <c r="B13" s="12" t="s">
        <v>9</v>
      </c>
      <c r="C13" s="13">
        <v>207840</v>
      </c>
      <c r="D13" s="14">
        <v>17510</v>
      </c>
      <c r="E13" s="3"/>
      <c r="G13" s="3"/>
    </row>
    <row r="14" spans="1:7" ht="13" x14ac:dyDescent="0.3">
      <c r="A14" s="7"/>
      <c r="B14" s="18" t="s">
        <v>10</v>
      </c>
      <c r="C14" s="19">
        <f>SUM(C10:C13)</f>
        <v>24087772</v>
      </c>
      <c r="D14" s="20">
        <f>SUM(D10:D13)</f>
        <v>27325918</v>
      </c>
      <c r="E14" s="3"/>
      <c r="G14" s="3"/>
    </row>
    <row r="15" spans="1:7" ht="12.5" x14ac:dyDescent="0.25">
      <c r="A15" s="7"/>
      <c r="B15" s="12"/>
      <c r="C15" s="13"/>
      <c r="D15" s="14"/>
      <c r="E15" s="3"/>
      <c r="G15" s="3"/>
    </row>
    <row r="16" spans="1:7" ht="13" x14ac:dyDescent="0.3">
      <c r="A16" s="7"/>
      <c r="B16" s="15" t="s">
        <v>11</v>
      </c>
      <c r="C16" s="16"/>
      <c r="D16" s="17"/>
      <c r="E16" s="3"/>
      <c r="G16" s="3"/>
    </row>
    <row r="17" spans="1:7" ht="12.5" x14ac:dyDescent="0.25">
      <c r="A17" s="7"/>
      <c r="B17" s="12" t="s">
        <v>12</v>
      </c>
      <c r="C17" s="13">
        <v>1326</v>
      </c>
      <c r="D17" s="14">
        <v>2940</v>
      </c>
      <c r="E17" s="3"/>
      <c r="G17" s="3"/>
    </row>
    <row r="18" spans="1:7" ht="12.5" x14ac:dyDescent="0.25">
      <c r="A18" s="7"/>
      <c r="B18" s="12" t="s">
        <v>13</v>
      </c>
      <c r="C18" s="13">
        <v>849905</v>
      </c>
      <c r="D18" s="14">
        <v>1151205</v>
      </c>
      <c r="E18" s="3"/>
      <c r="G18" s="3"/>
    </row>
    <row r="19" spans="1:7" ht="12.5" x14ac:dyDescent="0.25">
      <c r="A19" s="7"/>
      <c r="B19" s="12" t="s">
        <v>14</v>
      </c>
      <c r="C19" s="13">
        <v>3223474</v>
      </c>
      <c r="D19" s="14">
        <v>3249155</v>
      </c>
      <c r="E19" s="3"/>
      <c r="G19" s="3"/>
    </row>
    <row r="20" spans="1:7" ht="12.5" x14ac:dyDescent="0.25">
      <c r="A20" s="7"/>
      <c r="B20" s="12" t="s">
        <v>15</v>
      </c>
      <c r="C20" s="13">
        <v>867986</v>
      </c>
      <c r="D20" s="14">
        <v>1557141</v>
      </c>
      <c r="E20" s="3"/>
      <c r="G20" s="3"/>
    </row>
    <row r="21" spans="1:7" ht="13" x14ac:dyDescent="0.3">
      <c r="A21" s="7"/>
      <c r="B21" s="18" t="s">
        <v>16</v>
      </c>
      <c r="C21" s="19">
        <f>SUM(C17:C20)</f>
        <v>4942691</v>
      </c>
      <c r="D21" s="21">
        <f>SUM(D17:D20)</f>
        <v>5960441</v>
      </c>
      <c r="E21" s="3"/>
      <c r="G21" s="3"/>
    </row>
    <row r="22" spans="1:7" ht="13" x14ac:dyDescent="0.3">
      <c r="A22" s="7"/>
      <c r="B22" s="22" t="s">
        <v>17</v>
      </c>
      <c r="C22" s="23">
        <f>C14+C21</f>
        <v>29030463</v>
      </c>
      <c r="D22" s="24">
        <f>D14+D21</f>
        <v>33286359</v>
      </c>
      <c r="E22" s="3"/>
      <c r="G22" s="3"/>
    </row>
    <row r="23" spans="1:7" ht="12.5" x14ac:dyDescent="0.25">
      <c r="A23" s="7"/>
      <c r="B23" s="12"/>
      <c r="C23" s="13"/>
      <c r="D23" s="14"/>
      <c r="E23" s="3"/>
      <c r="G23" s="3"/>
    </row>
    <row r="24" spans="1:7" ht="13" x14ac:dyDescent="0.3">
      <c r="A24" s="7"/>
      <c r="B24" s="15" t="s">
        <v>18</v>
      </c>
      <c r="C24" s="16"/>
      <c r="D24" s="17"/>
      <c r="E24" s="3"/>
      <c r="G24" s="3"/>
    </row>
    <row r="25" spans="1:7" ht="12.5" x14ac:dyDescent="0.25">
      <c r="A25" s="7"/>
      <c r="B25" s="12"/>
      <c r="C25" s="13"/>
      <c r="D25" s="14"/>
      <c r="E25" s="3"/>
      <c r="G25" s="3"/>
    </row>
    <row r="26" spans="1:7" ht="13" x14ac:dyDescent="0.3">
      <c r="A26" s="7"/>
      <c r="B26" s="12" t="s">
        <v>19</v>
      </c>
      <c r="C26" s="16"/>
      <c r="D26" s="17"/>
      <c r="E26" s="3"/>
      <c r="G26" s="3"/>
    </row>
    <row r="27" spans="1:7" ht="12.5" x14ac:dyDescent="0.25">
      <c r="A27" s="7"/>
      <c r="B27" s="12" t="s">
        <v>20</v>
      </c>
      <c r="C27" s="13">
        <v>5889527</v>
      </c>
      <c r="D27" s="14">
        <v>3602730</v>
      </c>
      <c r="E27" s="3"/>
      <c r="G27" s="3"/>
    </row>
    <row r="28" spans="1:7" ht="12.5" x14ac:dyDescent="0.25">
      <c r="A28" s="7"/>
      <c r="B28" s="12" t="s">
        <v>21</v>
      </c>
      <c r="C28" s="13">
        <v>2768758</v>
      </c>
      <c r="D28" s="14">
        <v>4705991</v>
      </c>
      <c r="E28" s="3"/>
      <c r="G28" s="3"/>
    </row>
    <row r="29" spans="1:7" ht="14.5" x14ac:dyDescent="0.35">
      <c r="A29" s="7"/>
      <c r="B29" s="25" t="s">
        <v>22</v>
      </c>
      <c r="C29" s="26">
        <f>SUM(C27:C28)</f>
        <v>8658285</v>
      </c>
      <c r="D29" s="27">
        <f>SUM(D27:D28)</f>
        <v>8308721</v>
      </c>
      <c r="E29" s="3"/>
      <c r="G29" s="3"/>
    </row>
    <row r="30" spans="1:7" ht="12.5" x14ac:dyDescent="0.25">
      <c r="A30" s="7"/>
      <c r="B30" s="12"/>
      <c r="C30" s="13"/>
      <c r="D30" s="14"/>
      <c r="E30" s="3"/>
      <c r="G30" s="3"/>
    </row>
    <row r="31" spans="1:7" ht="13" x14ac:dyDescent="0.3">
      <c r="A31" s="7"/>
      <c r="B31" s="12" t="s">
        <v>23</v>
      </c>
      <c r="C31" s="16"/>
      <c r="D31" s="17"/>
      <c r="E31" s="3"/>
      <c r="G31" s="3"/>
    </row>
    <row r="32" spans="1:7" ht="12.5" x14ac:dyDescent="0.25">
      <c r="A32" s="7"/>
      <c r="B32" s="12" t="s">
        <v>24</v>
      </c>
      <c r="C32" s="13">
        <v>830942</v>
      </c>
      <c r="D32" s="14">
        <v>3927327</v>
      </c>
      <c r="E32" s="3"/>
      <c r="G32" s="3"/>
    </row>
    <row r="33" spans="1:7" ht="14.5" x14ac:dyDescent="0.35">
      <c r="A33" s="7"/>
      <c r="B33" s="25" t="s">
        <v>25</v>
      </c>
      <c r="C33" s="26">
        <f>SUM(C32)</f>
        <v>830942</v>
      </c>
      <c r="D33" s="27">
        <f>+D32</f>
        <v>3927327</v>
      </c>
      <c r="E33" s="3"/>
      <c r="G33" s="3"/>
    </row>
    <row r="34" spans="1:7" ht="14.5" x14ac:dyDescent="0.35">
      <c r="A34" s="7"/>
      <c r="B34" s="28" t="s">
        <v>26</v>
      </c>
      <c r="C34" s="29">
        <f>C33+C29</f>
        <v>9489227</v>
      </c>
      <c r="D34" s="30">
        <f>D29+D33</f>
        <v>12236048</v>
      </c>
      <c r="E34" s="3"/>
      <c r="G34" s="3"/>
    </row>
    <row r="35" spans="1:7" ht="12.5" x14ac:dyDescent="0.25">
      <c r="A35" s="7"/>
      <c r="B35" s="12"/>
      <c r="C35" s="13"/>
      <c r="D35" s="14"/>
      <c r="E35" s="3"/>
      <c r="G35" s="3"/>
    </row>
    <row r="36" spans="1:7" ht="13" x14ac:dyDescent="0.3">
      <c r="A36" s="7"/>
      <c r="B36" s="15" t="s">
        <v>27</v>
      </c>
      <c r="C36" s="16"/>
      <c r="D36" s="17"/>
      <c r="E36" s="3"/>
      <c r="G36" s="3"/>
    </row>
    <row r="37" spans="1:7" ht="12.5" x14ac:dyDescent="0.25">
      <c r="A37" s="7"/>
      <c r="B37" s="12" t="s">
        <v>28</v>
      </c>
      <c r="C37" s="13">
        <v>10000000</v>
      </c>
      <c r="D37" s="14">
        <v>10000000</v>
      </c>
      <c r="E37" s="3"/>
      <c r="G37" s="3"/>
    </row>
    <row r="38" spans="1:7" ht="12.5" x14ac:dyDescent="0.25">
      <c r="A38" s="7"/>
      <c r="B38" s="12" t="s">
        <v>29</v>
      </c>
      <c r="C38" s="13">
        <v>2000000</v>
      </c>
      <c r="D38" s="14">
        <v>2000000</v>
      </c>
      <c r="E38" s="3"/>
      <c r="G38" s="3"/>
    </row>
    <row r="39" spans="1:7" ht="12.5" x14ac:dyDescent="0.25">
      <c r="A39" s="7"/>
      <c r="B39" s="12" t="s">
        <v>30</v>
      </c>
      <c r="C39" s="31">
        <v>2351</v>
      </c>
      <c r="D39" s="32">
        <v>-4586</v>
      </c>
      <c r="E39" s="3"/>
      <c r="G39" s="3"/>
    </row>
    <row r="40" spans="1:7" ht="12.5" x14ac:dyDescent="0.25">
      <c r="A40" s="7"/>
      <c r="B40" s="12" t="s">
        <v>31</v>
      </c>
      <c r="C40" s="13">
        <v>7538885</v>
      </c>
      <c r="D40" s="14">
        <v>9054897</v>
      </c>
      <c r="E40" s="3"/>
      <c r="G40" s="3"/>
    </row>
    <row r="41" spans="1:7" ht="12.5" x14ac:dyDescent="0.25">
      <c r="A41" s="7"/>
      <c r="B41" s="12" t="s">
        <v>32</v>
      </c>
      <c r="C41" s="13">
        <f>SUM(C37:C40)</f>
        <v>19541236</v>
      </c>
      <c r="D41" s="14">
        <f>SUM(D37:D40)</f>
        <v>21050311</v>
      </c>
      <c r="E41" s="3"/>
      <c r="G41" s="3"/>
    </row>
    <row r="42" spans="1:7" ht="14.5" x14ac:dyDescent="0.35">
      <c r="A42" s="7"/>
      <c r="B42" s="25" t="s">
        <v>33</v>
      </c>
      <c r="C42" s="26">
        <f>C41+C34</f>
        <v>29030463</v>
      </c>
      <c r="D42" s="27">
        <f>D41+D34</f>
        <v>33286359</v>
      </c>
      <c r="E42" s="3"/>
      <c r="G42" s="3"/>
    </row>
    <row r="43" spans="1:7" ht="12.5" x14ac:dyDescent="0.25">
      <c r="A43" s="7"/>
      <c r="B43" s="33"/>
      <c r="C43" s="34"/>
      <c r="D43" s="34"/>
      <c r="G43" s="3"/>
    </row>
    <row r="44" spans="1:7" ht="13.5" thickBot="1" x14ac:dyDescent="0.35">
      <c r="A44" s="7"/>
      <c r="B44" s="35" t="s">
        <v>34</v>
      </c>
      <c r="C44" s="36">
        <v>1710426</v>
      </c>
      <c r="D44" s="36">
        <v>3893441</v>
      </c>
      <c r="G44" s="3"/>
    </row>
    <row r="45" spans="1:7" ht="13" thickTop="1" x14ac:dyDescent="0.25">
      <c r="A45" s="7"/>
      <c r="B45" s="33"/>
      <c r="C45" s="34"/>
      <c r="D45" s="34"/>
      <c r="G45" s="3"/>
    </row>
    <row r="46" spans="1:7" ht="13.5" thickBot="1" x14ac:dyDescent="0.35">
      <c r="A46" s="7"/>
      <c r="B46" s="35" t="s">
        <v>35</v>
      </c>
      <c r="C46" s="36">
        <v>1160538</v>
      </c>
      <c r="D46" s="36">
        <v>1247977</v>
      </c>
      <c r="G46" s="3"/>
    </row>
    <row r="47" spans="1:7" ht="13" thickTop="1" x14ac:dyDescent="0.25">
      <c r="A47" s="7"/>
      <c r="B47" s="33"/>
      <c r="C47" s="37"/>
      <c r="D47" s="37"/>
      <c r="G47" s="3"/>
    </row>
    <row r="48" spans="1:7" ht="12.5" x14ac:dyDescent="0.25">
      <c r="A48" s="7"/>
      <c r="B48" s="33"/>
      <c r="C48" s="34"/>
      <c r="D48" s="34"/>
      <c r="G48" s="3"/>
    </row>
    <row r="49" spans="1:7" ht="12.5" x14ac:dyDescent="0.25">
      <c r="A49" s="7"/>
      <c r="B49" s="33"/>
      <c r="C49" s="34"/>
      <c r="D49" s="34"/>
      <c r="G49" s="3"/>
    </row>
    <row r="50" spans="1:7" ht="12.5" x14ac:dyDescent="0.25">
      <c r="A50" s="7"/>
      <c r="B50" s="33"/>
      <c r="C50" s="34"/>
      <c r="D50" s="34"/>
      <c r="G50" s="3"/>
    </row>
    <row r="51" spans="1:7" ht="12.5" x14ac:dyDescent="0.25">
      <c r="A51" s="7"/>
      <c r="B51" s="33"/>
      <c r="C51" s="34"/>
      <c r="D51" s="34"/>
      <c r="G51" s="3"/>
    </row>
    <row r="52" spans="1:7" ht="12.5" x14ac:dyDescent="0.25">
      <c r="A52" s="7"/>
      <c r="B52" s="38"/>
      <c r="C52" s="39"/>
      <c r="D52" s="39"/>
      <c r="G52" s="3"/>
    </row>
    <row r="53" spans="1:7" ht="11.5" x14ac:dyDescent="0.25">
      <c r="A53" s="40"/>
      <c r="B53" s="41" t="s">
        <v>36</v>
      </c>
      <c r="C53" s="42" t="s">
        <v>37</v>
      </c>
      <c r="D53" s="42"/>
      <c r="G53" s="3"/>
    </row>
    <row r="54" spans="1:7" ht="11.5" x14ac:dyDescent="0.25">
      <c r="A54" s="40"/>
      <c r="B54" s="43" t="s">
        <v>38</v>
      </c>
      <c r="C54" s="44" t="s">
        <v>39</v>
      </c>
      <c r="D54" s="44"/>
      <c r="G54" s="3"/>
    </row>
    <row r="55" spans="1:7" ht="11.5" x14ac:dyDescent="0.25">
      <c r="A55" s="40"/>
      <c r="B55" s="45"/>
      <c r="C55" s="46"/>
      <c r="D55" s="46"/>
    </row>
    <row r="56" spans="1:7" ht="10" x14ac:dyDescent="0.2"/>
  </sheetData>
  <sheetProtection algorithmName="SHA-512" hashValue="F596enLhI4Ocq1dVypqGzcp4MDP8szwvAbvThEvT6IDJmlzeRuhsx3V9dis/fqpaO1NDJYp7bYGL7TQ9x5XM/g==" saltValue="DQ1rhteIwPT6vK6sd87QbA==" spinCount="100000" sheet="1" objects="1" scenarios="1" selectLockedCells="1" selectUnlockedCells="1"/>
  <mergeCells count="9">
    <mergeCell ref="C53:D53"/>
    <mergeCell ref="C54:D54"/>
    <mergeCell ref="C55:D55"/>
    <mergeCell ref="A1:D1"/>
    <mergeCell ref="A2:D2"/>
    <mergeCell ref="A3:D3"/>
    <mergeCell ref="A4:D4"/>
    <mergeCell ref="B5:D5"/>
    <mergeCell ref="C52:D52"/>
  </mergeCells>
  <printOptions horizontalCentered="1"/>
  <pageMargins left="0.59055118110236227" right="0.59055118110236227" top="0.98425196850393704" bottom="0.98425196850393704" header="0" footer="0"/>
  <pageSetup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B8F25-753B-4616-A0A0-C173C18146EC}">
  <dimension ref="A1:K58"/>
  <sheetViews>
    <sheetView workbookViewId="0">
      <selection sqref="A1:XFD1048576"/>
    </sheetView>
  </sheetViews>
  <sheetFormatPr baseColWidth="10" defaultColWidth="0" defaultRowHeight="0" customHeight="1" zeroHeight="1" x14ac:dyDescent="0.2"/>
  <cols>
    <col min="1" max="1" width="1.7265625" style="47" customWidth="1"/>
    <col min="2" max="2" width="73.08984375" style="47" bestFit="1" customWidth="1"/>
    <col min="3" max="4" width="15.1796875" style="48" customWidth="1"/>
    <col min="5" max="6" width="11.453125" style="2" hidden="1" customWidth="1"/>
    <col min="7" max="11" width="0" style="2" hidden="1" customWidth="1"/>
    <col min="12" max="16384" width="11.453125" style="2" hidden="1"/>
  </cols>
  <sheetData>
    <row r="1" spans="1:4" ht="52.5" customHeight="1" x14ac:dyDescent="0.2">
      <c r="A1" s="1"/>
      <c r="B1" s="1"/>
      <c r="C1" s="1"/>
      <c r="D1" s="1"/>
    </row>
    <row r="2" spans="1:4" ht="13" x14ac:dyDescent="0.3">
      <c r="A2" s="5" t="s">
        <v>0</v>
      </c>
      <c r="B2" s="5"/>
      <c r="C2" s="5"/>
      <c r="D2" s="5"/>
    </row>
    <row r="3" spans="1:4" ht="12.75" customHeight="1" x14ac:dyDescent="0.3">
      <c r="A3" s="5" t="s">
        <v>40</v>
      </c>
      <c r="B3" s="5"/>
      <c r="C3" s="5"/>
      <c r="D3" s="5"/>
    </row>
    <row r="4" spans="1:4" ht="15" customHeight="1" x14ac:dyDescent="0.2">
      <c r="A4" s="6" t="s">
        <v>2</v>
      </c>
      <c r="B4" s="6"/>
      <c r="C4" s="6"/>
      <c r="D4" s="6"/>
    </row>
    <row r="5" spans="1:4" ht="13" thickBot="1" x14ac:dyDescent="0.3">
      <c r="A5" s="7"/>
      <c r="B5" s="8"/>
      <c r="C5" s="8"/>
      <c r="D5" s="8"/>
    </row>
    <row r="6" spans="1:4" ht="13" x14ac:dyDescent="0.3">
      <c r="A6" s="7"/>
      <c r="B6" s="49"/>
      <c r="C6" s="50">
        <v>2021</v>
      </c>
      <c r="D6" s="51">
        <v>2020</v>
      </c>
    </row>
    <row r="7" spans="1:4" ht="12.5" x14ac:dyDescent="0.25">
      <c r="A7" s="7"/>
      <c r="B7" s="12"/>
      <c r="C7" s="52"/>
      <c r="D7" s="53"/>
    </row>
    <row r="8" spans="1:4" ht="13" x14ac:dyDescent="0.3">
      <c r="A8" s="7"/>
      <c r="B8" s="15" t="s">
        <v>41</v>
      </c>
      <c r="C8" s="54"/>
      <c r="D8" s="55"/>
    </row>
    <row r="9" spans="1:4" ht="12.5" x14ac:dyDescent="0.25">
      <c r="A9" s="7"/>
      <c r="B9" s="12" t="s">
        <v>42</v>
      </c>
      <c r="C9" s="56">
        <v>38100319</v>
      </c>
      <c r="D9" s="57">
        <v>33491699</v>
      </c>
    </row>
    <row r="10" spans="1:4" ht="13" x14ac:dyDescent="0.3">
      <c r="A10" s="7"/>
      <c r="B10" s="15" t="s">
        <v>43</v>
      </c>
      <c r="C10" s="58">
        <f>C9</f>
        <v>38100319</v>
      </c>
      <c r="D10" s="59">
        <f>D9</f>
        <v>33491699</v>
      </c>
    </row>
    <row r="11" spans="1:4" ht="12.5" x14ac:dyDescent="0.25">
      <c r="A11" s="7"/>
      <c r="B11" s="12"/>
      <c r="C11" s="56"/>
      <c r="D11" s="57"/>
    </row>
    <row r="12" spans="1:4" ht="13" x14ac:dyDescent="0.3">
      <c r="A12" s="7"/>
      <c r="B12" s="15" t="s">
        <v>44</v>
      </c>
      <c r="C12" s="58"/>
      <c r="D12" s="59"/>
    </row>
    <row r="13" spans="1:4" ht="12.5" x14ac:dyDescent="0.25">
      <c r="A13" s="7"/>
      <c r="B13" s="12" t="s">
        <v>45</v>
      </c>
      <c r="C13" s="56">
        <v>19962852</v>
      </c>
      <c r="D13" s="57">
        <v>15563539</v>
      </c>
    </row>
    <row r="14" spans="1:4" ht="12.5" x14ac:dyDescent="0.25">
      <c r="A14" s="7"/>
      <c r="B14" s="12" t="s">
        <v>46</v>
      </c>
      <c r="C14" s="56">
        <v>796296</v>
      </c>
      <c r="D14" s="57">
        <v>624376</v>
      </c>
    </row>
    <row r="15" spans="1:4" ht="12.5" x14ac:dyDescent="0.25">
      <c r="A15" s="7"/>
      <c r="B15" s="12" t="s">
        <v>47</v>
      </c>
      <c r="C15" s="56">
        <v>1024849</v>
      </c>
      <c r="D15" s="57">
        <v>872218</v>
      </c>
    </row>
    <row r="16" spans="1:4" ht="13" x14ac:dyDescent="0.3">
      <c r="A16" s="7"/>
      <c r="B16" s="15" t="s">
        <v>43</v>
      </c>
      <c r="C16" s="58">
        <f>SUM(C13:C15)</f>
        <v>21783997</v>
      </c>
      <c r="D16" s="59">
        <f>SUM(D13:D15)</f>
        <v>17060133</v>
      </c>
    </row>
    <row r="17" spans="1:4" ht="12.5" x14ac:dyDescent="0.25">
      <c r="A17" s="7"/>
      <c r="B17" s="12"/>
      <c r="C17" s="52"/>
      <c r="D17" s="53"/>
    </row>
    <row r="18" spans="1:4" ht="13" x14ac:dyDescent="0.3">
      <c r="A18" s="7"/>
      <c r="B18" s="60" t="s">
        <v>48</v>
      </c>
      <c r="C18" s="61">
        <f>C10-C16</f>
        <v>16316322</v>
      </c>
      <c r="D18" s="62">
        <f>D10-D16</f>
        <v>16431566</v>
      </c>
    </row>
    <row r="19" spans="1:4" ht="12.5" x14ac:dyDescent="0.25">
      <c r="A19" s="7"/>
      <c r="B19" s="12"/>
      <c r="C19" s="56"/>
      <c r="D19" s="57"/>
    </row>
    <row r="20" spans="1:4" ht="13" x14ac:dyDescent="0.3">
      <c r="A20" s="7"/>
      <c r="B20" s="15" t="s">
        <v>49</v>
      </c>
      <c r="C20" s="58"/>
      <c r="D20" s="59"/>
    </row>
    <row r="21" spans="1:4" ht="12.5" x14ac:dyDescent="0.25">
      <c r="A21" s="7"/>
      <c r="B21" s="12" t="s">
        <v>50</v>
      </c>
      <c r="C21" s="56">
        <v>8383277</v>
      </c>
      <c r="D21" s="57">
        <v>7013472</v>
      </c>
    </row>
    <row r="22" spans="1:4" ht="12.5" x14ac:dyDescent="0.25">
      <c r="A22" s="7"/>
      <c r="B22" s="12" t="s">
        <v>51</v>
      </c>
      <c r="C22" s="56">
        <v>961016</v>
      </c>
      <c r="D22" s="57">
        <v>801219</v>
      </c>
    </row>
    <row r="23" spans="1:4" ht="12.5" x14ac:dyDescent="0.25">
      <c r="A23" s="7"/>
      <c r="B23" s="12" t="s">
        <v>52</v>
      </c>
      <c r="C23" s="56">
        <v>13982</v>
      </c>
      <c r="D23" s="57">
        <v>10447</v>
      </c>
    </row>
    <row r="24" spans="1:4" ht="13" x14ac:dyDescent="0.3">
      <c r="A24" s="7"/>
      <c r="B24" s="15" t="s">
        <v>43</v>
      </c>
      <c r="C24" s="58">
        <f>SUM(C21:C23)</f>
        <v>9358275</v>
      </c>
      <c r="D24" s="59">
        <f>SUM(D21:D23)</f>
        <v>7825138</v>
      </c>
    </row>
    <row r="25" spans="1:4" ht="12.5" x14ac:dyDescent="0.25">
      <c r="A25" s="7"/>
      <c r="B25" s="12"/>
      <c r="C25" s="56"/>
      <c r="D25" s="57"/>
    </row>
    <row r="26" spans="1:4" ht="13" x14ac:dyDescent="0.3">
      <c r="A26" s="7"/>
      <c r="B26" s="15" t="s">
        <v>53</v>
      </c>
      <c r="C26" s="58"/>
      <c r="D26" s="59"/>
    </row>
    <row r="27" spans="1:4" ht="12.5" x14ac:dyDescent="0.25">
      <c r="A27" s="7"/>
      <c r="B27" s="12" t="s">
        <v>54</v>
      </c>
      <c r="C27" s="56">
        <v>575</v>
      </c>
      <c r="D27" s="57">
        <v>980</v>
      </c>
    </row>
    <row r="28" spans="1:4" ht="12.5" x14ac:dyDescent="0.25">
      <c r="A28" s="7"/>
      <c r="B28" s="12" t="s">
        <v>55</v>
      </c>
      <c r="C28" s="56">
        <v>-498543</v>
      </c>
      <c r="D28" s="57">
        <v>-528553</v>
      </c>
    </row>
    <row r="29" spans="1:4" ht="13" x14ac:dyDescent="0.3">
      <c r="A29" s="7"/>
      <c r="B29" s="15" t="s">
        <v>43</v>
      </c>
      <c r="C29" s="58">
        <f>SUM(C27:C28)</f>
        <v>-497968</v>
      </c>
      <c r="D29" s="59">
        <f>SUM(D27:D28)</f>
        <v>-527573</v>
      </c>
    </row>
    <row r="30" spans="1:4" ht="12.5" x14ac:dyDescent="0.25">
      <c r="A30" s="7"/>
      <c r="B30" s="12"/>
      <c r="C30" s="56"/>
      <c r="D30" s="57"/>
    </row>
    <row r="31" spans="1:4" ht="13" x14ac:dyDescent="0.3">
      <c r="A31" s="7"/>
      <c r="B31" s="15" t="s">
        <v>56</v>
      </c>
      <c r="C31" s="58"/>
      <c r="D31" s="59"/>
    </row>
    <row r="32" spans="1:4" ht="12.5" x14ac:dyDescent="0.25">
      <c r="A32" s="7"/>
      <c r="B32" s="12" t="s">
        <v>57</v>
      </c>
      <c r="C32" s="56">
        <v>15554</v>
      </c>
      <c r="D32" s="57">
        <v>12306</v>
      </c>
    </row>
    <row r="33" spans="1:4" ht="12.5" x14ac:dyDescent="0.25">
      <c r="A33" s="7"/>
      <c r="B33" s="12" t="s">
        <v>58</v>
      </c>
      <c r="C33" s="56">
        <v>-3311</v>
      </c>
      <c r="D33" s="57">
        <v>-12873</v>
      </c>
    </row>
    <row r="34" spans="1:4" ht="12.5" x14ac:dyDescent="0.25">
      <c r="A34" s="7"/>
      <c r="B34" s="12" t="s">
        <v>59</v>
      </c>
      <c r="C34" s="56">
        <v>73887</v>
      </c>
      <c r="D34" s="57">
        <v>18043</v>
      </c>
    </row>
    <row r="35" spans="1:4" ht="12.5" x14ac:dyDescent="0.25">
      <c r="A35" s="7"/>
      <c r="B35" s="12" t="s">
        <v>60</v>
      </c>
      <c r="C35" s="56">
        <v>-3108754</v>
      </c>
      <c r="D35" s="57">
        <v>-19247</v>
      </c>
    </row>
    <row r="36" spans="1:4" ht="13" x14ac:dyDescent="0.3">
      <c r="A36" s="7"/>
      <c r="B36" s="15" t="s">
        <v>43</v>
      </c>
      <c r="C36" s="58">
        <f>SUM(C32:C35)</f>
        <v>-3022624</v>
      </c>
      <c r="D36" s="59">
        <f>SUM(D32:D35)</f>
        <v>-1771</v>
      </c>
    </row>
    <row r="37" spans="1:4" ht="12.5" x14ac:dyDescent="0.25">
      <c r="A37" s="7"/>
      <c r="B37" s="12"/>
      <c r="C37" s="52"/>
      <c r="D37" s="53"/>
    </row>
    <row r="38" spans="1:4" ht="13" x14ac:dyDescent="0.3">
      <c r="A38" s="7"/>
      <c r="B38" s="63" t="s">
        <v>61</v>
      </c>
      <c r="C38" s="64">
        <f>C10-C16-C24-C29-C36</f>
        <v>10478639</v>
      </c>
      <c r="D38" s="65">
        <f>D10-D16-D24-D29-D36</f>
        <v>9135772</v>
      </c>
    </row>
    <row r="39" spans="1:4" ht="12.5" x14ac:dyDescent="0.25">
      <c r="A39" s="7"/>
      <c r="B39" s="12"/>
      <c r="C39" s="52"/>
      <c r="D39" s="53"/>
    </row>
    <row r="40" spans="1:4" ht="12.5" x14ac:dyDescent="0.25">
      <c r="A40" s="7"/>
      <c r="B40" s="12" t="s">
        <v>62</v>
      </c>
      <c r="C40" s="56">
        <v>2939754</v>
      </c>
      <c r="D40" s="57">
        <v>2725733</v>
      </c>
    </row>
    <row r="41" spans="1:4" ht="12.5" x14ac:dyDescent="0.25">
      <c r="A41" s="7"/>
      <c r="B41" s="12" t="s">
        <v>63</v>
      </c>
      <c r="C41" s="56" t="s">
        <v>64</v>
      </c>
      <c r="D41" s="57">
        <v>307546</v>
      </c>
    </row>
    <row r="42" spans="1:4" ht="13" x14ac:dyDescent="0.3">
      <c r="A42" s="7"/>
      <c r="B42" s="15" t="s">
        <v>65</v>
      </c>
      <c r="C42" s="58">
        <f>C38-C40</f>
        <v>7538885</v>
      </c>
      <c r="D42" s="59">
        <f>D38-D40-D41</f>
        <v>6102493</v>
      </c>
    </row>
    <row r="43" spans="1:4" ht="12.5" x14ac:dyDescent="0.25">
      <c r="A43" s="7"/>
      <c r="B43" s="12"/>
      <c r="C43" s="52"/>
      <c r="D43" s="53"/>
    </row>
    <row r="44" spans="1:4" ht="12.5" x14ac:dyDescent="0.25">
      <c r="A44" s="7"/>
      <c r="B44" s="12" t="s">
        <v>66</v>
      </c>
      <c r="C44" s="66" t="s">
        <v>64</v>
      </c>
      <c r="D44" s="57">
        <v>-1187</v>
      </c>
    </row>
    <row r="45" spans="1:4" ht="12.5" x14ac:dyDescent="0.25">
      <c r="A45" s="7"/>
      <c r="B45" s="12"/>
      <c r="C45" s="52"/>
      <c r="D45" s="53"/>
    </row>
    <row r="46" spans="1:4" ht="13.5" thickBot="1" x14ac:dyDescent="0.35">
      <c r="A46" s="7"/>
      <c r="B46" s="67" t="s">
        <v>67</v>
      </c>
      <c r="C46" s="68">
        <f>C42</f>
        <v>7538885</v>
      </c>
      <c r="D46" s="69">
        <f>D42-D44</f>
        <v>6103680</v>
      </c>
    </row>
    <row r="47" spans="1:4" ht="12.5" x14ac:dyDescent="0.25">
      <c r="A47" s="7"/>
      <c r="B47" s="12"/>
      <c r="C47" s="70"/>
      <c r="D47" s="71"/>
    </row>
    <row r="48" spans="1:4" ht="13.5" thickBot="1" x14ac:dyDescent="0.35">
      <c r="A48" s="72"/>
      <c r="B48" s="67" t="s">
        <v>68</v>
      </c>
      <c r="C48" s="73">
        <f>C46/1000000</f>
        <v>7.5388849999999996</v>
      </c>
      <c r="D48" s="74">
        <f>D46/1000000</f>
        <v>6.1036799999999998</v>
      </c>
    </row>
    <row r="49" spans="1:4" ht="12.5" x14ac:dyDescent="0.25">
      <c r="A49" s="7"/>
      <c r="B49" s="33"/>
      <c r="C49" s="75"/>
      <c r="D49" s="75"/>
    </row>
    <row r="50" spans="1:4" ht="12.5" x14ac:dyDescent="0.25">
      <c r="A50" s="7"/>
      <c r="B50" s="33"/>
      <c r="C50" s="75"/>
      <c r="D50" s="75"/>
    </row>
    <row r="51" spans="1:4" ht="10" x14ac:dyDescent="0.2"/>
    <row r="52" spans="1:4" ht="10" x14ac:dyDescent="0.2"/>
    <row r="53" spans="1:4" ht="10" x14ac:dyDescent="0.2"/>
    <row r="54" spans="1:4" ht="12.5" x14ac:dyDescent="0.25">
      <c r="A54" s="7"/>
      <c r="B54" s="38"/>
      <c r="C54" s="39"/>
      <c r="D54" s="39"/>
    </row>
    <row r="55" spans="1:4" ht="11.5" x14ac:dyDescent="0.25">
      <c r="A55" s="40"/>
      <c r="B55" s="41" t="s">
        <v>36</v>
      </c>
      <c r="C55" s="42" t="s">
        <v>37</v>
      </c>
      <c r="D55" s="42"/>
    </row>
    <row r="56" spans="1:4" ht="11.5" x14ac:dyDescent="0.25">
      <c r="A56" s="40"/>
      <c r="B56" s="43" t="s">
        <v>38</v>
      </c>
      <c r="C56" s="44" t="s">
        <v>39</v>
      </c>
      <c r="D56" s="44"/>
    </row>
    <row r="57" spans="1:4" ht="10" x14ac:dyDescent="0.2"/>
    <row r="58" spans="1:4" ht="10" x14ac:dyDescent="0.2"/>
  </sheetData>
  <sheetProtection algorithmName="SHA-512" hashValue="i08Zg4CdAr7C06jiaXII5ClMTI5Rihc8a677n0bCRx/yYJVQ6e19upywUbds8eUbwZf1ssW0/wbNp5VyGGi8/A==" saltValue="RLOr7W4RFlvKaA3SesorYg==" spinCount="100000" sheet="1" objects="1" scenarios="1" selectLockedCells="1" selectUnlockedCells="1"/>
  <mergeCells count="8">
    <mergeCell ref="C55:D55"/>
    <mergeCell ref="C56:D56"/>
    <mergeCell ref="A1:D1"/>
    <mergeCell ref="A2:D2"/>
    <mergeCell ref="A3:D3"/>
    <mergeCell ref="A4:D4"/>
    <mergeCell ref="B5:D5"/>
    <mergeCell ref="C54:D54"/>
  </mergeCells>
  <printOptions horizontalCentered="1"/>
  <pageMargins left="0.74803149606299213" right="0.74803149606299213" top="0.98425196850393704" bottom="0.98425196850393704" header="0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Galindo</dc:creator>
  <cp:lastModifiedBy>Claudia Galindo</cp:lastModifiedBy>
  <dcterms:created xsi:type="dcterms:W3CDTF">2021-08-23T21:14:01Z</dcterms:created>
  <dcterms:modified xsi:type="dcterms:W3CDTF">2021-08-23T21:17:04Z</dcterms:modified>
</cp:coreProperties>
</file>