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5" yWindow="5715" windowWidth="10425" windowHeight="2520" tabRatio="838" activeTab="0"/>
  </bookViews>
  <sheets>
    <sheet name="Balance Gral.Estado resultados" sheetId="1" r:id="rId1"/>
  </sheets>
  <definedNames>
    <definedName name="_xlnm.Print_Area" localSheetId="0">'Balance Gral.Estado resultados'!$A$1:$I$130</definedName>
  </definedNames>
  <calcPr fullCalcOnLoad="1"/>
</workbook>
</file>

<file path=xl/sharedStrings.xml><?xml version="1.0" encoding="utf-8"?>
<sst xmlns="http://schemas.openxmlformats.org/spreadsheetml/2006/main" count="114" uniqueCount="101">
  <si>
    <t>CUENTAS DE CONTROL</t>
  </si>
  <si>
    <t>RESERVAS DE CAPITAL</t>
  </si>
  <si>
    <t>RESULTADOS</t>
  </si>
  <si>
    <t>INGRESOS DE OPERACION</t>
  </si>
  <si>
    <t>CASA DE CORREDORES DE BOLSA</t>
  </si>
  <si>
    <t>ACTIVO</t>
  </si>
  <si>
    <t>Impuestos</t>
  </si>
  <si>
    <t>Muebles</t>
  </si>
  <si>
    <t>TOTAL ACTIVO</t>
  </si>
  <si>
    <t>PASIVO</t>
  </si>
  <si>
    <t>TOTAL PASIVO</t>
  </si>
  <si>
    <t xml:space="preserve">CAPITAL </t>
  </si>
  <si>
    <t>TOTAL PASIVO MAS PATRIMONIO</t>
  </si>
  <si>
    <t xml:space="preserve"> </t>
  </si>
  <si>
    <t>CUENTAS CONTINGENTES DE COMPROMISO DEUDORAS</t>
  </si>
  <si>
    <t>INGRESOS</t>
  </si>
  <si>
    <t>MENOS :</t>
  </si>
  <si>
    <t>MAS :</t>
  </si>
  <si>
    <t>GASTOS FINANCIEROS</t>
  </si>
  <si>
    <t>CAPITAL CONTABLE</t>
  </si>
  <si>
    <t xml:space="preserve">LIMITE PARA LA CONSTITUCION DE RESERVA </t>
  </si>
  <si>
    <t>SEGUN ART. 123 Y 124 DEL CODIGO DE COMERIO</t>
  </si>
  <si>
    <t>Q. acciones</t>
  </si>
  <si>
    <t>V/acción.</t>
  </si>
  <si>
    <t>Quinta parte</t>
  </si>
  <si>
    <t>del capital</t>
  </si>
  <si>
    <t>Reserva al</t>
  </si>
  <si>
    <t>Límite de</t>
  </si>
  <si>
    <t>reserva</t>
  </si>
  <si>
    <t>Capital</t>
  </si>
  <si>
    <t>social</t>
  </si>
  <si>
    <t>ACTIVO CORRIENTE</t>
  </si>
  <si>
    <t>ACTIVO NO CORRIENTE</t>
  </si>
  <si>
    <t>PASIVO CORRIENTE</t>
  </si>
  <si>
    <t>PATRIMONIO NETO</t>
  </si>
  <si>
    <t>CUENTAS CONTINGENTES Y DE COMPROMISO ACREEDORAS</t>
  </si>
  <si>
    <t>GASTOS</t>
  </si>
  <si>
    <t xml:space="preserve">     GASTOS DE OPERACION</t>
  </si>
  <si>
    <t xml:space="preserve">            RESULTADOS DE OPERACIÓN</t>
  </si>
  <si>
    <t xml:space="preserve">      INGRESOS FINANCIEROS</t>
  </si>
  <si>
    <t xml:space="preserve">            RESULTADOS ANTES DE INTERESES E IMPUESTOS</t>
  </si>
  <si>
    <t xml:space="preserve">            RESULTADOS DESPUES DE INTERESES Y ANTES DE IMPUESTOS</t>
  </si>
  <si>
    <t xml:space="preserve"> IMPUESTO SOBRE LA RENTA</t>
  </si>
  <si>
    <t xml:space="preserve">            RESULTADOS DESPUES DE  IMPUESTOS</t>
  </si>
  <si>
    <t xml:space="preserve">    INGRESOS EXTRAORDINARIOS</t>
  </si>
  <si>
    <t xml:space="preserve">REVALUACIONES </t>
  </si>
  <si>
    <t>Revaluaciones de inversiones</t>
  </si>
  <si>
    <t xml:space="preserve">  VALORES BANAGRICOLA, S. A. DE C. V.</t>
  </si>
  <si>
    <t>contable</t>
  </si>
  <si>
    <t xml:space="preserve">PATRIMONIO NETO ART.99  DE LA LEY </t>
  </si>
  <si>
    <t xml:space="preserve"> MERCADO DE VALORES</t>
  </si>
  <si>
    <t>CUENTAS DE CONTROL ACREEDORAS</t>
  </si>
  <si>
    <t>PASIVO NO CORRIENTE</t>
  </si>
  <si>
    <t>TOTAL PATRIMONIO</t>
  </si>
  <si>
    <t>Resultados ejercicios anteriores</t>
  </si>
  <si>
    <t>Gastos pagados por anticipado</t>
  </si>
  <si>
    <t>CONTINGENTES DE COMPROMISOS Y DE CONTROL PROPIAS</t>
  </si>
  <si>
    <t>TOTAL CONTINGENTES DE COMPROMISOS Y DE CONTROL PROPIAS</t>
  </si>
  <si>
    <t>Impuesto sobre la renta diferido</t>
  </si>
  <si>
    <t>VALORES BANAGRICOLA, S. A. DE C. V.</t>
  </si>
  <si>
    <t>Disponible restringido</t>
  </si>
  <si>
    <t>Inversiones financieras</t>
  </si>
  <si>
    <t>Cuentas y documentos por cobrar</t>
  </si>
  <si>
    <t>Rendimientos por cobrar</t>
  </si>
  <si>
    <t>Inversiones financieras a largo plazo</t>
  </si>
  <si>
    <t>Cuentas por pagar</t>
  </si>
  <si>
    <t>Impuestos por pagar propios</t>
  </si>
  <si>
    <t>Capital social</t>
  </si>
  <si>
    <t xml:space="preserve">Reservas de capital </t>
  </si>
  <si>
    <t>Reservas voluntarias</t>
  </si>
  <si>
    <t>Resultados del presente ejercicio</t>
  </si>
  <si>
    <t>Garantías otorgadas</t>
  </si>
  <si>
    <t>Valores y bienes propios en custodia</t>
  </si>
  <si>
    <t>Valores y bienes propios cedidos en garantía</t>
  </si>
  <si>
    <t>Cuentas de control diversas</t>
  </si>
  <si>
    <t>Responsabilidad por garantías otorgadas</t>
  </si>
  <si>
    <t>Contracuenta valores y bienes propios en custodia</t>
  </si>
  <si>
    <t>Contracuenta valores y bienes propios cedidos en garantía</t>
  </si>
  <si>
    <t>Contracuenta de cuentas de control diversas</t>
  </si>
  <si>
    <t>Bancos y otras instituciones financieras</t>
  </si>
  <si>
    <t xml:space="preserve">Ingresos por servicios bursátiles </t>
  </si>
  <si>
    <t xml:space="preserve">Ingresos diversos </t>
  </si>
  <si>
    <t>Gtos.generales de admon.  y  personal de oper. bursátiles</t>
  </si>
  <si>
    <t>Gtos. por depreciación, amortización y deterioro por operaciones ctes.</t>
  </si>
  <si>
    <t>Ingresos por inversiones financieras</t>
  </si>
  <si>
    <t>Ingresos por cuentas y documentos por cobrar</t>
  </si>
  <si>
    <t>Gastos de operación por inversiones propias</t>
  </si>
  <si>
    <t>Impuesto sobre la renta</t>
  </si>
  <si>
    <t>Ingresos extraordinarios</t>
  </si>
  <si>
    <t>Dividendos por pagar</t>
  </si>
  <si>
    <t>BALANCE GENERAL  AL 31 DE OCTUBRE 2021</t>
  </si>
  <si>
    <t>ESTADO DE RESULTADOS  DEL 01 DE ENERO  AL 31 DE OCTUBRE DE 2021</t>
  </si>
  <si>
    <t>RESULTADOS DEL PERÍODO</t>
  </si>
  <si>
    <t>(Expresado en miles de dólares de los Estados Unidos de América)</t>
  </si>
  <si>
    <t xml:space="preserve">      Rafael Barraza Domínguez</t>
  </si>
  <si>
    <t xml:space="preserve">                    César Augusto Córdova Velásquez</t>
  </si>
  <si>
    <t xml:space="preserve">    Miguel Angel Guzmán Miranda</t>
  </si>
  <si>
    <t xml:space="preserve">          Apoderado General</t>
  </si>
  <si>
    <t xml:space="preserve">                                 Gerente General</t>
  </si>
  <si>
    <t xml:space="preserve">                   Contador</t>
  </si>
  <si>
    <t xml:space="preserve">            (Expresado en miles de dólares de los Estados Unidos de América)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</si>
</sst>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-* #,##0.0_-;\-* #,##0.0_-;_-* &quot;-&quot;?_-;_-@_-"/>
    <numFmt numFmtId="175" formatCode="#,##0.00_ ;\-#,##0.00\ "/>
    <numFmt numFmtId="176" formatCode="#,##0.00_);\-#,##0.00"/>
    <numFmt numFmtId="177" formatCode="0.000"/>
    <numFmt numFmtId="178" formatCode="0.0"/>
    <numFmt numFmtId="179" formatCode="#,##0.000_);\-#,##0.000"/>
    <numFmt numFmtId="180" formatCode="#,##0.0_);\-#,##0.0"/>
    <numFmt numFmtId="181" formatCode="#,##0_);\-#,##0"/>
    <numFmt numFmtId="182" formatCode="_-* #,##0.0_-;\-* #,##0.0_-;_-* &quot;-&quot;??_-;_-@_-"/>
    <numFmt numFmtId="183" formatCode="_-* #,##0.000_-;\-* #,##0.000_-;_-* &quot;-&quot;??_-;_-@_-"/>
    <numFmt numFmtId="184" formatCode="_-* #,##0.0000_-;\-* #,##0.0000_-;_-* &quot;-&quot;??_-;_-@_-"/>
    <numFmt numFmtId="185" formatCode="_-* #,##0.00000_-;\-* #,##0.000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;\(0.00\)"/>
    <numFmt numFmtId="191" formatCode="#,##0.000000000"/>
    <numFmt numFmtId="192" formatCode="[$-80A]dddd\,\ dd&quot; de &quot;mmmm&quot; de &quot;yyyy"/>
    <numFmt numFmtId="193" formatCode="[$-80A]hh:mm:ss\ AM/PM"/>
    <numFmt numFmtId="194" formatCode="_(&quot;$&quot;* #,##0.0_);_(&quot;$&quot;* \(#,##0.0\);_(&quot;$&quot;* &quot;-&quot;_);_(@_)"/>
    <numFmt numFmtId="195" formatCode="_(&quot;$&quot;* #,##0.00_);_(&quot;$&quot;* \(#,##0.00\);_(&quot;$&quot;* &quot;-&quot;_);_(@_)"/>
    <numFmt numFmtId="196" formatCode="#,##0.0000000000"/>
    <numFmt numFmtId="197" formatCode="_(* #,##0.0_);_(* \(#,##0.0\);_(* &quot;-&quot;_);_(@_)"/>
    <numFmt numFmtId="198" formatCode="_(* #,##0.00_);_(* \(#,##0.00\);_(* &quot;-&quot;_);_(@_)"/>
    <numFmt numFmtId="199" formatCode="0.0%"/>
    <numFmt numFmtId="200" formatCode="0.000%"/>
    <numFmt numFmtId="201" formatCode="0.0000%"/>
    <numFmt numFmtId="202" formatCode="0.00000%"/>
    <numFmt numFmtId="203" formatCode="_-&quot;$&quot;* #,##0.00_-;\-&quot;$&quot;* #,##0.00_-;_-&quot;$&quot;* &quot;-&quot;_-;_-@_-"/>
    <numFmt numFmtId="204" formatCode="\(_-* #,##0.00_-;\-* #,##0.00_-;_-* &quot;-&quot;_-;_-@_-\)"/>
    <numFmt numFmtId="205" formatCode="_-* #,##0_-;\-* #,##0_-;_-* &quot;-&quot;??_-;_-@_-"/>
    <numFmt numFmtId="206" formatCode="_-* #,##0.000000_-;\-* #,##0.000000_-;_-* &quot;-&quot;??_-;_-@_-"/>
    <numFmt numFmtId="207" formatCode="#,##0.0000000000000"/>
    <numFmt numFmtId="208" formatCode="[$-440A]dddd\,\ d\ &quot;de&quot;\ mmmm\ &quot;de&quot;\ yyyy"/>
  </numFmts>
  <fonts count="57">
    <font>
      <sz val="10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b/>
      <sz val="11"/>
      <name val="Arial Black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32" borderId="5" applyNumberFormat="0" applyFont="0" applyAlignment="0" applyProtection="0"/>
    <xf numFmtId="0" fontId="38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43" fontId="3" fillId="0" borderId="0" xfId="49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3" fontId="5" fillId="0" borderId="0" xfId="49" applyFont="1" applyAlignment="1">
      <alignment/>
    </xf>
    <xf numFmtId="43" fontId="2" fillId="0" borderId="0" xfId="49" applyFont="1" applyAlignment="1">
      <alignment horizontal="left"/>
    </xf>
    <xf numFmtId="43" fontId="3" fillId="0" borderId="0" xfId="49" applyFont="1" applyAlignment="1">
      <alignment horizontal="left"/>
    </xf>
    <xf numFmtId="43" fontId="5" fillId="0" borderId="0" xfId="49" applyFont="1" applyAlignment="1">
      <alignment horizontal="left"/>
    </xf>
    <xf numFmtId="0" fontId="2" fillId="0" borderId="0" xfId="0" applyFont="1" applyAlignment="1">
      <alignment horizontal="left"/>
    </xf>
    <xf numFmtId="43" fontId="0" fillId="0" borderId="0" xfId="0" applyNumberFormat="1" applyAlignment="1">
      <alignment/>
    </xf>
    <xf numFmtId="43" fontId="0" fillId="0" borderId="0" xfId="49" applyFont="1" applyAlignment="1">
      <alignment/>
    </xf>
    <xf numFmtId="43" fontId="1" fillId="0" borderId="0" xfId="0" applyNumberFormat="1" applyFont="1" applyAlignment="1">
      <alignment/>
    </xf>
    <xf numFmtId="43" fontId="5" fillId="0" borderId="0" xfId="49" applyFont="1" applyBorder="1" applyAlignment="1">
      <alignment horizontal="left"/>
    </xf>
    <xf numFmtId="0" fontId="0" fillId="0" borderId="0" xfId="0" applyNumberFormat="1" applyFill="1" applyBorder="1" applyAlignment="1" applyProtection="1">
      <alignment horizontal="left"/>
      <protection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14" fontId="7" fillId="0" borderId="11" xfId="0" applyNumberFormat="1" applyFont="1" applyBorder="1" applyAlignment="1">
      <alignment horizontal="center"/>
    </xf>
    <xf numFmtId="0" fontId="0" fillId="0" borderId="0" xfId="57">
      <alignment/>
      <protection/>
    </xf>
    <xf numFmtId="0" fontId="11" fillId="0" borderId="0" xfId="57" applyNumberFormat="1" applyFont="1" applyFill="1" applyBorder="1" applyAlignment="1" applyProtection="1">
      <alignment horizontal="left"/>
      <protection/>
    </xf>
    <xf numFmtId="0" fontId="5" fillId="0" borderId="0" xfId="57" applyFont="1">
      <alignment/>
      <protection/>
    </xf>
    <xf numFmtId="0" fontId="2" fillId="0" borderId="0" xfId="57" applyFont="1">
      <alignment/>
      <protection/>
    </xf>
    <xf numFmtId="0" fontId="3" fillId="0" borderId="0" xfId="57" applyFont="1">
      <alignment/>
      <protection/>
    </xf>
    <xf numFmtId="0" fontId="2" fillId="0" borderId="0" xfId="57" applyFont="1" applyAlignment="1">
      <alignment horizontal="left" indent="1"/>
      <protection/>
    </xf>
    <xf numFmtId="0" fontId="3" fillId="0" borderId="0" xfId="57" applyFont="1" applyAlignment="1">
      <alignment horizontal="left" indent="3"/>
      <protection/>
    </xf>
    <xf numFmtId="0" fontId="2" fillId="0" borderId="0" xfId="57" applyFont="1" applyAlignment="1">
      <alignment/>
      <protection/>
    </xf>
    <xf numFmtId="0" fontId="5" fillId="0" borderId="0" xfId="57" applyFont="1" applyBorder="1">
      <alignment/>
      <protection/>
    </xf>
    <xf numFmtId="0" fontId="2" fillId="0" borderId="0" xfId="57" applyFont="1" applyBorder="1" applyAlignment="1">
      <alignment/>
      <protection/>
    </xf>
    <xf numFmtId="0" fontId="0" fillId="33" borderId="0" xfId="57" applyFill="1">
      <alignment/>
      <protection/>
    </xf>
    <xf numFmtId="43" fontId="5" fillId="33" borderId="0" xfId="49" applyFont="1" applyFill="1" applyAlignment="1">
      <alignment/>
    </xf>
    <xf numFmtId="43" fontId="0" fillId="0" borderId="12" xfId="0" applyNumberFormat="1" applyBorder="1" applyAlignment="1">
      <alignment/>
    </xf>
    <xf numFmtId="43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/>
    </xf>
    <xf numFmtId="43" fontId="10" fillId="33" borderId="0" xfId="49" applyFont="1" applyFill="1" applyBorder="1" applyAlignment="1">
      <alignment horizontal="right" vertical="center"/>
    </xf>
    <xf numFmtId="43" fontId="2" fillId="0" borderId="0" xfId="49" applyFont="1" applyBorder="1" applyAlignment="1">
      <alignment horizontal="left"/>
    </xf>
    <xf numFmtId="43" fontId="0" fillId="0" borderId="0" xfId="49" applyAlignment="1">
      <alignment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43" fontId="15" fillId="0" borderId="0" xfId="49" applyFont="1" applyAlignment="1">
      <alignment/>
    </xf>
    <xf numFmtId="43" fontId="12" fillId="0" borderId="0" xfId="49" applyNumberFormat="1" applyFont="1" applyAlignment="1">
      <alignment/>
    </xf>
    <xf numFmtId="43" fontId="12" fillId="0" borderId="0" xfId="49" applyNumberFormat="1" applyFont="1" applyBorder="1" applyAlignment="1">
      <alignment/>
    </xf>
    <xf numFmtId="43" fontId="15" fillId="0" borderId="0" xfId="49" applyNumberFormat="1" applyFont="1" applyAlignment="1">
      <alignment/>
    </xf>
    <xf numFmtId="43" fontId="15" fillId="0" borderId="0" xfId="49" applyNumberFormat="1" applyFont="1" applyBorder="1" applyAlignment="1">
      <alignment/>
    </xf>
    <xf numFmtId="43" fontId="14" fillId="0" borderId="0" xfId="0" applyNumberFormat="1" applyFont="1" applyAlignment="1">
      <alignment/>
    </xf>
    <xf numFmtId="43" fontId="5" fillId="33" borderId="0" xfId="49" applyFont="1" applyFill="1" applyBorder="1" applyAlignment="1">
      <alignment/>
    </xf>
    <xf numFmtId="0" fontId="13" fillId="0" borderId="0" xfId="57" applyFont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 applyAlignment="1">
      <alignment horizontal="center"/>
      <protection/>
    </xf>
    <xf numFmtId="0" fontId="3" fillId="0" borderId="0" xfId="57" applyFont="1" applyBorder="1" applyAlignment="1">
      <alignment horizontal="center"/>
      <protection/>
    </xf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43" fontId="0" fillId="0" borderId="0" xfId="49" applyFont="1" applyBorder="1" applyAlignment="1">
      <alignment horizontal="center"/>
    </xf>
    <xf numFmtId="43" fontId="0" fillId="33" borderId="0" xfId="49" applyFont="1" applyFill="1" applyAlignment="1">
      <alignment/>
    </xf>
    <xf numFmtId="43" fontId="0" fillId="33" borderId="0" xfId="49" applyFont="1" applyFill="1" applyAlignment="1">
      <alignment/>
    </xf>
    <xf numFmtId="43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171" fontId="0" fillId="33" borderId="0" xfId="49" applyNumberFormat="1" applyFont="1" applyFill="1" applyAlignment="1">
      <alignment/>
    </xf>
    <xf numFmtId="43" fontId="7" fillId="33" borderId="0" xfId="49" applyFont="1" applyFill="1" applyAlignment="1">
      <alignment/>
    </xf>
    <xf numFmtId="43" fontId="0" fillId="33" borderId="0" xfId="49" applyFont="1" applyFill="1" applyAlignment="1">
      <alignment/>
    </xf>
    <xf numFmtId="43" fontId="1" fillId="33" borderId="13" xfId="49" applyFont="1" applyFill="1" applyBorder="1" applyAlignment="1">
      <alignment/>
    </xf>
    <xf numFmtId="43" fontId="16" fillId="33" borderId="13" xfId="49" applyFont="1" applyFill="1" applyBorder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43" fontId="6" fillId="0" borderId="0" xfId="49" applyFont="1" applyAlignment="1">
      <alignment/>
    </xf>
    <xf numFmtId="43" fontId="5" fillId="0" borderId="0" xfId="49" applyFont="1" applyBorder="1" applyAlignment="1">
      <alignment/>
    </xf>
    <xf numFmtId="43" fontId="0" fillId="33" borderId="0" xfId="49" applyFill="1" applyAlignment="1">
      <alignment/>
    </xf>
    <xf numFmtId="43" fontId="5" fillId="33" borderId="14" xfId="49" applyFont="1" applyFill="1" applyBorder="1" applyAlignment="1">
      <alignment/>
    </xf>
    <xf numFmtId="43" fontId="55" fillId="0" borderId="0" xfId="49" applyFont="1" applyBorder="1" applyAlignment="1">
      <alignment/>
    </xf>
    <xf numFmtId="43" fontId="5" fillId="0" borderId="14" xfId="49" applyFont="1" applyBorder="1" applyAlignment="1">
      <alignment/>
    </xf>
    <xf numFmtId="43" fontId="6" fillId="0" borderId="0" xfId="49" applyFont="1" applyBorder="1" applyAlignment="1">
      <alignment/>
    </xf>
    <xf numFmtId="43" fontId="2" fillId="0" borderId="0" xfId="49" applyFont="1" applyAlignment="1">
      <alignment/>
    </xf>
    <xf numFmtId="43" fontId="3" fillId="0" borderId="14" xfId="49" applyFont="1" applyBorder="1" applyAlignment="1">
      <alignment/>
    </xf>
    <xf numFmtId="43" fontId="3" fillId="0" borderId="0" xfId="49" applyFont="1" applyBorder="1" applyAlignment="1">
      <alignment/>
    </xf>
    <xf numFmtId="43" fontId="2" fillId="0" borderId="13" xfId="49" applyFont="1" applyBorder="1" applyAlignment="1">
      <alignment/>
    </xf>
    <xf numFmtId="43" fontId="2" fillId="0" borderId="0" xfId="49" applyFont="1" applyBorder="1" applyAlignment="1">
      <alignment/>
    </xf>
    <xf numFmtId="43" fontId="2" fillId="0" borderId="15" xfId="49" applyFont="1" applyBorder="1" applyAlignment="1">
      <alignment/>
    </xf>
    <xf numFmtId="198" fontId="2" fillId="0" borderId="0" xfId="49" applyNumberFormat="1" applyFont="1" applyAlignment="1">
      <alignment/>
    </xf>
    <xf numFmtId="198" fontId="6" fillId="0" borderId="0" xfId="49" applyNumberFormat="1" applyFont="1" applyAlignment="1">
      <alignment/>
    </xf>
    <xf numFmtId="198" fontId="6" fillId="0" borderId="13" xfId="49" applyNumberFormat="1" applyFont="1" applyBorder="1" applyAlignment="1">
      <alignment/>
    </xf>
    <xf numFmtId="171" fontId="3" fillId="0" borderId="14" xfId="49" applyNumberFormat="1" applyFont="1" applyBorder="1" applyAlignment="1">
      <alignment/>
    </xf>
    <xf numFmtId="43" fontId="6" fillId="33" borderId="0" xfId="49" applyFont="1" applyFill="1" applyAlignment="1">
      <alignment/>
    </xf>
    <xf numFmtId="206" fontId="15" fillId="0" borderId="0" xfId="49" applyNumberFormat="1" applyFont="1" applyAlignment="1">
      <alignment/>
    </xf>
    <xf numFmtId="171" fontId="3" fillId="0" borderId="0" xfId="49" applyNumberFormat="1" applyFont="1" applyBorder="1" applyAlignment="1">
      <alignment/>
    </xf>
    <xf numFmtId="43" fontId="12" fillId="33" borderId="0" xfId="49" applyNumberFormat="1" applyFont="1" applyFill="1" applyBorder="1" applyAlignment="1">
      <alignment/>
    </xf>
    <xf numFmtId="43" fontId="12" fillId="33" borderId="0" xfId="49" applyNumberFormat="1" applyFont="1" applyFill="1" applyAlignment="1">
      <alignment/>
    </xf>
    <xf numFmtId="43" fontId="15" fillId="33" borderId="0" xfId="49" applyNumberFormat="1" applyFont="1" applyFill="1" applyAlignment="1">
      <alignment/>
    </xf>
    <xf numFmtId="43" fontId="15" fillId="33" borderId="0" xfId="49" applyNumberFormat="1" applyFont="1" applyFill="1" applyBorder="1" applyAlignment="1">
      <alignment/>
    </xf>
    <xf numFmtId="0" fontId="3" fillId="33" borderId="0" xfId="0" applyFont="1" applyFill="1" applyAlignment="1">
      <alignment/>
    </xf>
    <xf numFmtId="43" fontId="3" fillId="33" borderId="0" xfId="49" applyFont="1" applyFill="1" applyAlignment="1">
      <alignment/>
    </xf>
    <xf numFmtId="0" fontId="56" fillId="0" borderId="0" xfId="0" applyFont="1" applyAlignment="1">
      <alignment/>
    </xf>
    <xf numFmtId="9" fontId="15" fillId="0" borderId="0" xfId="49" applyNumberFormat="1" applyFont="1" applyAlignment="1">
      <alignment/>
    </xf>
    <xf numFmtId="43" fontId="3" fillId="33" borderId="0" xfId="0" applyNumberFormat="1" applyFont="1" applyFill="1" applyAlignment="1">
      <alignment/>
    </xf>
    <xf numFmtId="43" fontId="3" fillId="33" borderId="0" xfId="49" applyFont="1" applyFill="1" applyBorder="1" applyAlignment="1">
      <alignment/>
    </xf>
    <xf numFmtId="43" fontId="3" fillId="33" borderId="14" xfId="49" applyFont="1" applyFill="1" applyBorder="1" applyAlignment="1">
      <alignment/>
    </xf>
    <xf numFmtId="0" fontId="0" fillId="0" borderId="14" xfId="57" applyBorder="1">
      <alignment/>
      <protection/>
    </xf>
    <xf numFmtId="171" fontId="3" fillId="33" borderId="14" xfId="49" applyNumberFormat="1" applyFont="1" applyFill="1" applyBorder="1" applyAlignment="1">
      <alignment/>
    </xf>
    <xf numFmtId="0" fontId="7" fillId="0" borderId="0" xfId="57" applyFont="1" applyAlignment="1">
      <alignment horizontal="center"/>
      <protection/>
    </xf>
    <xf numFmtId="0" fontId="2" fillId="33" borderId="0" xfId="57" applyFont="1" applyFill="1" applyAlignment="1">
      <alignment horizontal="center"/>
      <protection/>
    </xf>
    <xf numFmtId="0" fontId="7" fillId="0" borderId="0" xfId="0" applyFont="1" applyAlignment="1">
      <alignment horizontal="center"/>
    </xf>
    <xf numFmtId="43" fontId="3" fillId="0" borderId="0" xfId="49" applyNumberFormat="1" applyFont="1" applyAlignment="1">
      <alignment/>
    </xf>
    <xf numFmtId="0" fontId="14" fillId="0" borderId="0" xfId="0" applyFont="1" applyBorder="1" applyAlignment="1">
      <alignment/>
    </xf>
    <xf numFmtId="43" fontId="14" fillId="0" borderId="0" xfId="0" applyNumberFormat="1" applyFont="1" applyBorder="1" applyAlignment="1">
      <alignment/>
    </xf>
    <xf numFmtId="0" fontId="17" fillId="33" borderId="0" xfId="0" applyFont="1" applyFill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57" applyFont="1" applyAlignment="1">
      <alignment horizont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Currency" xfId="54"/>
    <cellStyle name="Currency [0]" xfId="55"/>
    <cellStyle name="Neutral" xfId="56"/>
    <cellStyle name="Normal 2" xfId="57"/>
    <cellStyle name="Normal 3" xfId="58"/>
    <cellStyle name="Notas" xfId="59"/>
    <cellStyle name="Notas 2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47625</xdr:colOff>
      <xdr:row>34</xdr:row>
      <xdr:rowOff>95250</xdr:rowOff>
    </xdr:from>
    <xdr:to>
      <xdr:col>28</xdr:col>
      <xdr:colOff>9525</xdr:colOff>
      <xdr:row>34</xdr:row>
      <xdr:rowOff>95250</xdr:rowOff>
    </xdr:to>
    <xdr:sp>
      <xdr:nvSpPr>
        <xdr:cNvPr id="1" name="4 Conector recto de flecha"/>
        <xdr:cNvSpPr>
          <a:spLocks/>
        </xdr:cNvSpPr>
      </xdr:nvSpPr>
      <xdr:spPr>
        <a:xfrm rot="10800000">
          <a:off x="21002625" y="5514975"/>
          <a:ext cx="2095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76200</xdr:colOff>
      <xdr:row>45</xdr:row>
      <xdr:rowOff>85725</xdr:rowOff>
    </xdr:from>
    <xdr:to>
      <xdr:col>28</xdr:col>
      <xdr:colOff>0</xdr:colOff>
      <xdr:row>45</xdr:row>
      <xdr:rowOff>85725</xdr:rowOff>
    </xdr:to>
    <xdr:sp>
      <xdr:nvSpPr>
        <xdr:cNvPr id="2" name="6 Conector recto de flecha"/>
        <xdr:cNvSpPr>
          <a:spLocks/>
        </xdr:cNvSpPr>
      </xdr:nvSpPr>
      <xdr:spPr>
        <a:xfrm rot="10800000">
          <a:off x="18345150" y="7124700"/>
          <a:ext cx="28575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47625</xdr:rowOff>
    </xdr:from>
    <xdr:to>
      <xdr:col>2</xdr:col>
      <xdr:colOff>657225</xdr:colOff>
      <xdr:row>2</xdr:row>
      <xdr:rowOff>114300</xdr:rowOff>
    </xdr:to>
    <xdr:pic>
      <xdr:nvPicPr>
        <xdr:cNvPr id="3" name="Gráfico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990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77</xdr:row>
      <xdr:rowOff>76200</xdr:rowOff>
    </xdr:from>
    <xdr:to>
      <xdr:col>2</xdr:col>
      <xdr:colOff>704850</xdr:colOff>
      <xdr:row>79</xdr:row>
      <xdr:rowOff>142875</xdr:rowOff>
    </xdr:to>
    <xdr:pic>
      <xdr:nvPicPr>
        <xdr:cNvPr id="4" name="Gráfico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2382500"/>
          <a:ext cx="1990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F131"/>
  <sheetViews>
    <sheetView tabSelected="1" zoomScalePageLayoutView="0" workbookViewId="0" topLeftCell="A1">
      <selection activeCell="C4" sqref="C4"/>
    </sheetView>
  </sheetViews>
  <sheetFormatPr defaultColWidth="11.421875" defaultRowHeight="12.75"/>
  <cols>
    <col min="1" max="1" width="9.421875" style="0" customWidth="1"/>
    <col min="4" max="4" width="14.8515625" style="0" customWidth="1"/>
    <col min="6" max="6" width="13.00390625" style="0" customWidth="1"/>
    <col min="7" max="7" width="11.7109375" style="0" customWidth="1"/>
    <col min="8" max="8" width="1.28515625" style="0" customWidth="1"/>
    <col min="9" max="9" width="12.7109375" style="0" customWidth="1"/>
    <col min="10" max="10" width="5.00390625" style="39" customWidth="1"/>
    <col min="11" max="22" width="11.7109375" style="39" customWidth="1"/>
    <col min="23" max="23" width="16.7109375" style="0" customWidth="1"/>
    <col min="24" max="24" width="14.421875" style="0" bestFit="1" customWidth="1"/>
    <col min="26" max="26" width="12.28125" style="0" customWidth="1"/>
    <col min="27" max="27" width="16.57421875" style="0" customWidth="1"/>
    <col min="28" max="28" width="3.7109375" style="0" customWidth="1"/>
  </cols>
  <sheetData>
    <row r="1" ht="12.75"/>
    <row r="2" ht="12.75"/>
    <row r="3" ht="12.75"/>
    <row r="4" ht="12.75">
      <c r="I4" s="93"/>
    </row>
    <row r="5" spans="1:22" ht="15.75">
      <c r="A5" s="108" t="s">
        <v>59</v>
      </c>
      <c r="B5" s="108"/>
      <c r="C5" s="108"/>
      <c r="D5" s="108"/>
      <c r="E5" s="108"/>
      <c r="F5" s="108"/>
      <c r="G5" s="108"/>
      <c r="H5" s="108"/>
      <c r="I5" s="108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12.75">
      <c r="A6" s="102" t="s">
        <v>4</v>
      </c>
      <c r="B6" s="102"/>
      <c r="C6" s="102"/>
      <c r="D6" s="102"/>
      <c r="E6" s="102"/>
      <c r="F6" s="102"/>
      <c r="G6" s="102"/>
      <c r="H6" s="102"/>
      <c r="I6" s="102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ht="12.75">
      <c r="A7" s="106" t="s">
        <v>90</v>
      </c>
      <c r="B7" s="106"/>
      <c r="C7" s="106"/>
      <c r="D7" s="106"/>
      <c r="E7" s="106"/>
      <c r="F7" s="106"/>
      <c r="G7" s="106"/>
      <c r="H7" s="106"/>
      <c r="I7" s="106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2" ht="13.5" thickBot="1">
      <c r="A8" s="107" t="s">
        <v>93</v>
      </c>
      <c r="B8" s="107"/>
      <c r="C8" s="107"/>
      <c r="D8" s="107"/>
      <c r="E8" s="107"/>
      <c r="F8" s="107"/>
      <c r="G8" s="107"/>
      <c r="H8" s="107"/>
      <c r="I8" s="107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</row>
    <row r="9" spans="1:9" ht="13.5" thickTop="1">
      <c r="A9" s="14"/>
      <c r="G9" s="11"/>
      <c r="H9" s="11"/>
      <c r="I9" s="11"/>
    </row>
    <row r="10" spans="1:22" ht="12.75">
      <c r="A10" s="1">
        <v>1</v>
      </c>
      <c r="B10" s="3" t="s">
        <v>5</v>
      </c>
      <c r="C10" s="1"/>
      <c r="D10" s="1"/>
      <c r="E10" s="1"/>
      <c r="F10" s="1"/>
      <c r="G10" s="2"/>
      <c r="H10" s="2"/>
      <c r="I10" s="2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</row>
    <row r="11" spans="1:27" ht="12.75">
      <c r="A11" s="1">
        <v>11</v>
      </c>
      <c r="B11" s="9" t="s">
        <v>31</v>
      </c>
      <c r="C11" s="1"/>
      <c r="D11" s="1"/>
      <c r="E11" s="1"/>
      <c r="F11" s="1"/>
      <c r="G11" s="2"/>
      <c r="H11" s="2"/>
      <c r="I11" s="74">
        <f>SUM(G12:G18)</f>
        <v>1617.13</v>
      </c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AA11" s="11"/>
    </row>
    <row r="12" spans="1:27" ht="12.75">
      <c r="A12" s="1">
        <v>111</v>
      </c>
      <c r="B12" s="33" t="s">
        <v>79</v>
      </c>
      <c r="C12" s="1"/>
      <c r="D12" s="1"/>
      <c r="E12" s="1"/>
      <c r="F12" s="1"/>
      <c r="G12" s="2">
        <v>155.14</v>
      </c>
      <c r="H12" s="2"/>
      <c r="I12" s="74"/>
      <c r="J12" s="41"/>
      <c r="K12" s="103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AA12" s="12"/>
    </row>
    <row r="13" spans="1:22" ht="12.75">
      <c r="A13" s="1">
        <v>112</v>
      </c>
      <c r="B13" s="33" t="s">
        <v>60</v>
      </c>
      <c r="C13" s="1"/>
      <c r="D13" s="1"/>
      <c r="E13" s="1"/>
      <c r="F13" s="1"/>
      <c r="G13" s="2">
        <v>2.12</v>
      </c>
      <c r="H13" s="2"/>
      <c r="I13" s="74"/>
      <c r="J13" s="41"/>
      <c r="K13" s="103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ht="12.75">
      <c r="A14" s="91">
        <v>113</v>
      </c>
      <c r="B14" s="91" t="s">
        <v>61</v>
      </c>
      <c r="C14" s="91"/>
      <c r="D14" s="1"/>
      <c r="E14" s="1"/>
      <c r="F14" s="1"/>
      <c r="G14" s="92">
        <v>1394.55</v>
      </c>
      <c r="H14" s="2"/>
      <c r="I14" s="74"/>
      <c r="J14" s="41"/>
      <c r="K14" s="103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</row>
    <row r="15" spans="1:22" ht="12.75">
      <c r="A15" s="1">
        <v>114</v>
      </c>
      <c r="B15" s="1" t="s">
        <v>62</v>
      </c>
      <c r="C15" s="1"/>
      <c r="D15" s="1"/>
      <c r="E15" s="1"/>
      <c r="F15" s="1"/>
      <c r="G15" s="2">
        <v>29.83</v>
      </c>
      <c r="H15" s="2"/>
      <c r="I15" s="74"/>
      <c r="J15" s="41"/>
      <c r="K15" s="103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ht="12.75">
      <c r="A16" s="1">
        <v>116</v>
      </c>
      <c r="B16" s="1" t="s">
        <v>63</v>
      </c>
      <c r="C16" s="1"/>
      <c r="D16" s="1"/>
      <c r="E16" s="1"/>
      <c r="F16" s="1"/>
      <c r="G16" s="76">
        <v>22.42</v>
      </c>
      <c r="H16" s="2"/>
      <c r="I16" s="74"/>
      <c r="J16" s="41"/>
      <c r="K16" s="103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ht="12.75">
      <c r="A17" s="91">
        <v>117</v>
      </c>
      <c r="B17" s="91" t="s">
        <v>6</v>
      </c>
      <c r="C17" s="91"/>
      <c r="D17" s="91"/>
      <c r="E17" s="91"/>
      <c r="F17" s="95"/>
      <c r="G17" s="96">
        <v>8.94</v>
      </c>
      <c r="H17" s="2"/>
      <c r="I17" s="74"/>
      <c r="J17" s="41"/>
      <c r="K17" s="103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ht="12.75">
      <c r="A18" s="91">
        <v>118</v>
      </c>
      <c r="B18" s="91" t="s">
        <v>55</v>
      </c>
      <c r="C18" s="91"/>
      <c r="D18" s="91"/>
      <c r="E18" s="91"/>
      <c r="F18" s="95"/>
      <c r="G18" s="97">
        <v>4.13</v>
      </c>
      <c r="H18" s="2"/>
      <c r="I18" s="74"/>
      <c r="J18" s="41"/>
      <c r="K18" s="103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1:22" ht="12.75">
      <c r="A19" s="1"/>
      <c r="B19" s="1"/>
      <c r="C19" s="1"/>
      <c r="D19" s="1"/>
      <c r="E19" s="1"/>
      <c r="F19" s="1"/>
      <c r="G19" s="76"/>
      <c r="H19" s="2"/>
      <c r="I19" s="74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 ht="12.75">
      <c r="A20" s="1">
        <v>12</v>
      </c>
      <c r="B20" s="3" t="s">
        <v>32</v>
      </c>
      <c r="C20" s="1"/>
      <c r="D20" s="1"/>
      <c r="E20" s="1"/>
      <c r="F20" s="1"/>
      <c r="G20" s="76"/>
      <c r="H20" s="2"/>
      <c r="I20" s="74">
        <f>SUM(G21:G22)</f>
        <v>22.59</v>
      </c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2" ht="12.75">
      <c r="A21" s="1">
        <v>121</v>
      </c>
      <c r="B21" s="1" t="s">
        <v>7</v>
      </c>
      <c r="C21" s="1"/>
      <c r="D21" s="1"/>
      <c r="E21" s="1"/>
      <c r="F21" s="32"/>
      <c r="G21" s="2">
        <v>0.3</v>
      </c>
      <c r="H21" s="2"/>
      <c r="I21" s="74"/>
      <c r="J21" s="41"/>
      <c r="K21" s="103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</row>
    <row r="22" spans="1:22" ht="12.75">
      <c r="A22" s="1">
        <v>123</v>
      </c>
      <c r="B22" s="1" t="s">
        <v>64</v>
      </c>
      <c r="C22" s="1"/>
      <c r="D22" s="1"/>
      <c r="E22" s="1"/>
      <c r="F22" s="32"/>
      <c r="G22" s="75">
        <v>22.29</v>
      </c>
      <c r="H22" s="2"/>
      <c r="I22" s="74"/>
      <c r="J22" s="41"/>
      <c r="K22" s="103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</row>
    <row r="23" spans="1:24" ht="13.5" thickBot="1">
      <c r="A23" s="1"/>
      <c r="B23" s="3" t="s">
        <v>8</v>
      </c>
      <c r="C23" s="1"/>
      <c r="D23" s="1"/>
      <c r="E23" s="1"/>
      <c r="F23" s="1"/>
      <c r="G23" s="2"/>
      <c r="H23" s="2"/>
      <c r="I23" s="77">
        <f>SUM(I11:I22)</f>
        <v>1639.72</v>
      </c>
      <c r="J23" s="87">
        <f>+I23-I46</f>
        <v>0</v>
      </c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10"/>
      <c r="X23" s="10"/>
    </row>
    <row r="24" spans="1:22" ht="13.5" thickTop="1">
      <c r="A24" s="1"/>
      <c r="B24" s="1"/>
      <c r="C24" s="1"/>
      <c r="D24" s="1"/>
      <c r="E24" s="1"/>
      <c r="F24" s="1"/>
      <c r="G24" s="76"/>
      <c r="H24" s="2"/>
      <c r="I24" s="74"/>
      <c r="J24" s="88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2" ht="12.75">
      <c r="A25" s="1">
        <v>2</v>
      </c>
      <c r="B25" s="3" t="s">
        <v>9</v>
      </c>
      <c r="C25" s="1"/>
      <c r="D25" s="1"/>
      <c r="E25" s="1"/>
      <c r="F25" s="1"/>
      <c r="G25" s="2"/>
      <c r="H25" s="2"/>
      <c r="I25" s="74"/>
      <c r="J25" s="88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1:22" ht="12.75">
      <c r="A26" s="1">
        <v>21</v>
      </c>
      <c r="B26" s="3" t="s">
        <v>33</v>
      </c>
      <c r="C26" s="1"/>
      <c r="D26" s="1"/>
      <c r="E26" s="1"/>
      <c r="F26" s="1"/>
      <c r="G26" s="2"/>
      <c r="H26" s="2"/>
      <c r="I26" s="74">
        <f>SUM(G27:G29)</f>
        <v>174.42000000000002</v>
      </c>
      <c r="J26" s="88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</row>
    <row r="27" spans="1:22" ht="12.75">
      <c r="A27" s="1">
        <v>213</v>
      </c>
      <c r="B27" s="1" t="s">
        <v>65</v>
      </c>
      <c r="C27" s="1"/>
      <c r="D27" s="1"/>
      <c r="E27" s="1"/>
      <c r="F27" s="32"/>
      <c r="G27" s="2">
        <v>59.5</v>
      </c>
      <c r="H27" s="2"/>
      <c r="I27" s="2"/>
      <c r="J27" s="89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</row>
    <row r="28" spans="1:22" ht="12.75">
      <c r="A28" s="91">
        <v>215</v>
      </c>
      <c r="B28" s="91" t="s">
        <v>66</v>
      </c>
      <c r="C28" s="91"/>
      <c r="D28" s="91"/>
      <c r="E28" s="91"/>
      <c r="F28" s="95"/>
      <c r="G28" s="97">
        <v>114.92</v>
      </c>
      <c r="H28" s="2"/>
      <c r="I28" s="76"/>
      <c r="J28" s="89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</row>
    <row r="29" spans="1:22" ht="12.75" hidden="1">
      <c r="A29" s="1">
        <v>216</v>
      </c>
      <c r="B29" s="1" t="s">
        <v>89</v>
      </c>
      <c r="C29" s="1"/>
      <c r="D29" s="1"/>
      <c r="E29" s="1"/>
      <c r="F29" s="32"/>
      <c r="G29" s="75">
        <v>0</v>
      </c>
      <c r="H29" s="2"/>
      <c r="I29" s="76"/>
      <c r="J29" s="89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</row>
    <row r="30" spans="1:22" ht="12.75">
      <c r="A30" s="1">
        <v>22</v>
      </c>
      <c r="B30" s="3" t="s">
        <v>52</v>
      </c>
      <c r="C30" s="1"/>
      <c r="D30" s="1"/>
      <c r="E30" s="1"/>
      <c r="F30" s="1"/>
      <c r="G30" s="2"/>
      <c r="H30" s="2"/>
      <c r="I30" s="74">
        <f>SUM(G31:G31)</f>
        <v>1.47</v>
      </c>
      <c r="J30" s="89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</row>
    <row r="31" spans="1:22" ht="12.75">
      <c r="A31" s="1">
        <v>222</v>
      </c>
      <c r="B31" s="1" t="s">
        <v>58</v>
      </c>
      <c r="C31" s="1"/>
      <c r="D31" s="1"/>
      <c r="E31" s="1"/>
      <c r="F31" s="32"/>
      <c r="G31" s="75">
        <v>1.47</v>
      </c>
      <c r="H31" s="2"/>
      <c r="I31" s="75"/>
      <c r="J31" s="89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</row>
    <row r="32" spans="1:22" ht="12.75">
      <c r="A32" s="1"/>
      <c r="B32" s="3" t="s">
        <v>10</v>
      </c>
      <c r="C32" s="1"/>
      <c r="D32" s="1"/>
      <c r="E32" s="1"/>
      <c r="F32" s="1"/>
      <c r="G32" s="76"/>
      <c r="H32" s="2"/>
      <c r="I32" s="74">
        <f>SUM(I26:I31)</f>
        <v>175.89000000000001</v>
      </c>
      <c r="J32" s="88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</row>
    <row r="33" spans="1:27" ht="12.75">
      <c r="A33" s="1"/>
      <c r="B33" s="1"/>
      <c r="C33" s="1"/>
      <c r="D33" s="1"/>
      <c r="E33" s="1"/>
      <c r="F33" s="1"/>
      <c r="G33" s="2"/>
      <c r="H33" s="2"/>
      <c r="I33" s="2"/>
      <c r="J33" s="89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15" t="s">
        <v>29</v>
      </c>
      <c r="X33" s="15" t="s">
        <v>29</v>
      </c>
      <c r="Y33" s="15" t="s">
        <v>24</v>
      </c>
      <c r="Z33" s="15" t="s">
        <v>26</v>
      </c>
      <c r="AA33" s="15" t="s">
        <v>27</v>
      </c>
    </row>
    <row r="34" spans="1:27" ht="12.75">
      <c r="A34" s="1">
        <v>3</v>
      </c>
      <c r="B34" s="3" t="s">
        <v>34</v>
      </c>
      <c r="C34" s="1"/>
      <c r="D34" s="1"/>
      <c r="E34" s="1"/>
      <c r="F34" s="1"/>
      <c r="G34" s="2"/>
      <c r="H34" s="2"/>
      <c r="I34" s="2"/>
      <c r="J34" s="89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16" t="s">
        <v>48</v>
      </c>
      <c r="X34" s="16" t="s">
        <v>30</v>
      </c>
      <c r="Y34" s="16" t="s">
        <v>25</v>
      </c>
      <c r="Z34" s="18">
        <v>40543</v>
      </c>
      <c r="AA34" s="18" t="s">
        <v>28</v>
      </c>
    </row>
    <row r="35" spans="1:32" ht="12.75">
      <c r="A35" s="1">
        <v>31</v>
      </c>
      <c r="B35" s="3" t="s">
        <v>11</v>
      </c>
      <c r="C35" s="1"/>
      <c r="D35" s="1"/>
      <c r="E35" s="1"/>
      <c r="F35" s="1"/>
      <c r="G35" s="2"/>
      <c r="H35" s="2"/>
      <c r="I35" s="74">
        <f>+G36</f>
        <v>800</v>
      </c>
      <c r="J35" s="88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54">
        <f>+I35</f>
        <v>800</v>
      </c>
      <c r="X35" s="54">
        <f>+I35</f>
        <v>800</v>
      </c>
      <c r="Y35" s="55">
        <f>+X35/5</f>
        <v>160</v>
      </c>
      <c r="Z35" s="56">
        <v>160000</v>
      </c>
      <c r="AA35" s="57">
        <f>+Y35-Z35</f>
        <v>-159840</v>
      </c>
      <c r="AB35" s="58"/>
      <c r="AC35" s="58" t="s">
        <v>20</v>
      </c>
      <c r="AD35" s="58"/>
      <c r="AE35" s="58"/>
      <c r="AF35" s="58"/>
    </row>
    <row r="36" spans="1:32" ht="12.75">
      <c r="A36" s="1">
        <v>310</v>
      </c>
      <c r="B36" s="1" t="s">
        <v>67</v>
      </c>
      <c r="C36" s="1"/>
      <c r="D36" s="1"/>
      <c r="E36" s="1"/>
      <c r="F36" s="1"/>
      <c r="G36" s="75">
        <v>800</v>
      </c>
      <c r="H36" s="2"/>
      <c r="I36" s="2"/>
      <c r="J36" s="89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54"/>
      <c r="X36" s="54"/>
      <c r="Y36" s="58"/>
      <c r="Z36" s="58"/>
      <c r="AA36" s="58"/>
      <c r="AB36" s="59"/>
      <c r="AC36" s="59" t="s">
        <v>21</v>
      </c>
      <c r="AD36" s="58"/>
      <c r="AE36" s="58"/>
      <c r="AF36" s="58"/>
    </row>
    <row r="37" spans="1:32" ht="12.75">
      <c r="A37" s="1">
        <v>32</v>
      </c>
      <c r="B37" s="3" t="s">
        <v>1</v>
      </c>
      <c r="C37" s="1"/>
      <c r="D37" s="1"/>
      <c r="E37" s="1"/>
      <c r="F37" s="1"/>
      <c r="G37" s="2"/>
      <c r="H37" s="2"/>
      <c r="I37" s="74">
        <f>SUM(G38:G39)</f>
        <v>381.36</v>
      </c>
      <c r="J37" s="88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54">
        <f>+I37</f>
        <v>381.36</v>
      </c>
      <c r="X37" s="54">
        <f>+I37</f>
        <v>381.36</v>
      </c>
      <c r="Y37" s="58"/>
      <c r="Z37" s="58"/>
      <c r="AA37" s="58"/>
      <c r="AB37" s="58"/>
      <c r="AC37" s="58"/>
      <c r="AD37" s="58"/>
      <c r="AE37" s="58"/>
      <c r="AF37" s="58"/>
    </row>
    <row r="38" spans="1:32" ht="12.75">
      <c r="A38" s="1">
        <v>320</v>
      </c>
      <c r="B38" s="1" t="s">
        <v>68</v>
      </c>
      <c r="C38" s="1"/>
      <c r="D38" s="1"/>
      <c r="E38" s="1"/>
      <c r="F38" s="1"/>
      <c r="G38" s="2">
        <v>160</v>
      </c>
      <c r="H38" s="2"/>
      <c r="I38" s="2"/>
      <c r="J38" s="89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54"/>
      <c r="X38" s="54"/>
      <c r="Y38" s="58"/>
      <c r="Z38" s="58"/>
      <c r="AA38" s="58"/>
      <c r="AB38" s="58"/>
      <c r="AC38" s="58"/>
      <c r="AD38" s="58"/>
      <c r="AE38" s="58"/>
      <c r="AF38" s="58"/>
    </row>
    <row r="39" spans="1:32" ht="12.75">
      <c r="A39" s="1">
        <v>322</v>
      </c>
      <c r="B39" s="1" t="s">
        <v>69</v>
      </c>
      <c r="C39" s="1"/>
      <c r="D39" s="1"/>
      <c r="E39" s="1"/>
      <c r="F39" s="1"/>
      <c r="G39" s="75">
        <v>221.36</v>
      </c>
      <c r="H39" s="2"/>
      <c r="I39" s="2"/>
      <c r="J39" s="89"/>
      <c r="K39" s="43"/>
      <c r="L39" s="43"/>
      <c r="M39" s="94"/>
      <c r="N39" s="43"/>
      <c r="O39" s="43"/>
      <c r="P39" s="43"/>
      <c r="Q39" s="85"/>
      <c r="R39" s="43"/>
      <c r="S39" s="43"/>
      <c r="T39" s="43"/>
      <c r="U39" s="43"/>
      <c r="V39" s="43"/>
      <c r="W39" s="54"/>
      <c r="X39" s="54"/>
      <c r="Y39" s="58"/>
      <c r="Z39" s="58"/>
      <c r="AA39" s="58"/>
      <c r="AB39" s="58"/>
      <c r="AC39" s="58"/>
      <c r="AD39" s="58"/>
      <c r="AE39" s="58"/>
      <c r="AF39" s="58"/>
    </row>
    <row r="40" spans="1:32" ht="12.75">
      <c r="A40" s="1">
        <v>33</v>
      </c>
      <c r="B40" s="3" t="s">
        <v>45</v>
      </c>
      <c r="C40" s="1"/>
      <c r="D40" s="1"/>
      <c r="E40" s="1"/>
      <c r="F40" s="1"/>
      <c r="G40" s="2"/>
      <c r="H40" s="2"/>
      <c r="I40" s="80">
        <f>+G41</f>
        <v>-2.23</v>
      </c>
      <c r="J40" s="89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60">
        <f>+I40</f>
        <v>-2.23</v>
      </c>
      <c r="X40" s="60">
        <f>+I40</f>
        <v>-2.23</v>
      </c>
      <c r="Y40" s="58"/>
      <c r="Z40" s="58"/>
      <c r="AA40" s="58"/>
      <c r="AB40" s="58"/>
      <c r="AC40" s="58"/>
      <c r="AD40" s="58"/>
      <c r="AE40" s="58"/>
      <c r="AF40" s="58"/>
    </row>
    <row r="41" spans="1:32" ht="12.75">
      <c r="A41" s="91">
        <v>332</v>
      </c>
      <c r="B41" s="91" t="s">
        <v>46</v>
      </c>
      <c r="C41" s="91"/>
      <c r="D41" s="91"/>
      <c r="E41" s="91"/>
      <c r="F41" s="91"/>
      <c r="G41" s="99">
        <v>-2.23</v>
      </c>
      <c r="H41" s="2"/>
      <c r="I41" s="2"/>
      <c r="J41" s="89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54"/>
      <c r="X41" s="54"/>
      <c r="Y41" s="58"/>
      <c r="Z41" s="58"/>
      <c r="AA41" s="58"/>
      <c r="AB41" s="58"/>
      <c r="AC41" s="58"/>
      <c r="AD41" s="58"/>
      <c r="AE41" s="58"/>
      <c r="AF41" s="58"/>
    </row>
    <row r="42" spans="1:32" ht="12.75">
      <c r="A42" s="1">
        <v>34</v>
      </c>
      <c r="B42" s="3" t="s">
        <v>2</v>
      </c>
      <c r="C42" s="1"/>
      <c r="D42" s="1"/>
      <c r="E42" s="1"/>
      <c r="F42" s="1"/>
      <c r="G42" s="2"/>
      <c r="H42" s="2"/>
      <c r="I42" s="74">
        <f>+G43+G44</f>
        <v>284.7</v>
      </c>
      <c r="J42" s="87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61"/>
      <c r="X42" s="62"/>
      <c r="Y42" s="58"/>
      <c r="Z42" s="58"/>
      <c r="AA42" s="58"/>
      <c r="AB42" s="58"/>
      <c r="AC42" s="58"/>
      <c r="AD42" s="58"/>
      <c r="AE42" s="58"/>
      <c r="AF42" s="58"/>
    </row>
    <row r="43" spans="1:32" ht="12.75" hidden="1">
      <c r="A43" s="1">
        <v>340</v>
      </c>
      <c r="B43" s="1" t="s">
        <v>54</v>
      </c>
      <c r="C43" s="1"/>
      <c r="D43" s="1"/>
      <c r="E43" s="32"/>
      <c r="F43" s="2"/>
      <c r="G43" s="86"/>
      <c r="H43" s="2"/>
      <c r="I43" s="80"/>
      <c r="J43" s="87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61"/>
      <c r="X43" s="62"/>
      <c r="Y43" s="58"/>
      <c r="Z43" s="58"/>
      <c r="AA43" s="58"/>
      <c r="AB43" s="58"/>
      <c r="AC43" s="58"/>
      <c r="AD43" s="58"/>
      <c r="AE43" s="58"/>
      <c r="AF43" s="58"/>
    </row>
    <row r="44" spans="1:32" ht="12.75">
      <c r="A44" s="1">
        <v>341</v>
      </c>
      <c r="B44" s="1" t="s">
        <v>70</v>
      </c>
      <c r="C44" s="1"/>
      <c r="D44" s="1"/>
      <c r="E44" s="32"/>
      <c r="F44" s="2"/>
      <c r="G44" s="83">
        <v>284.7</v>
      </c>
      <c r="H44" s="2"/>
      <c r="I44" s="75"/>
      <c r="J44" s="90"/>
      <c r="K44" s="43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54">
        <f>+G44</f>
        <v>284.7</v>
      </c>
      <c r="X44" s="54">
        <f>+W44/2</f>
        <v>142.35</v>
      </c>
      <c r="Y44" s="58"/>
      <c r="Z44" s="58"/>
      <c r="AA44" s="58"/>
      <c r="AB44" s="58"/>
      <c r="AC44" s="58"/>
      <c r="AD44" s="58"/>
      <c r="AE44" s="58"/>
      <c r="AF44" s="58"/>
    </row>
    <row r="45" spans="1:32" ht="12.75">
      <c r="A45" s="1"/>
      <c r="B45" s="3" t="s">
        <v>53</v>
      </c>
      <c r="C45" s="1"/>
      <c r="D45" s="1"/>
      <c r="E45" s="32"/>
      <c r="F45" s="2"/>
      <c r="G45" s="86"/>
      <c r="H45" s="2"/>
      <c r="I45" s="74">
        <f>SUM(I35:I44)</f>
        <v>1463.8300000000002</v>
      </c>
      <c r="J45" s="90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54"/>
      <c r="X45" s="54"/>
      <c r="Y45" s="58"/>
      <c r="Z45" s="58"/>
      <c r="AA45" s="58"/>
      <c r="AB45" s="58"/>
      <c r="AC45" s="58"/>
      <c r="AD45" s="58"/>
      <c r="AE45" s="58"/>
      <c r="AF45" s="58"/>
    </row>
    <row r="46" spans="1:32" ht="15.75" thickBot="1">
      <c r="A46" s="1"/>
      <c r="B46" s="3" t="s">
        <v>12</v>
      </c>
      <c r="C46" s="1"/>
      <c r="D46" s="1"/>
      <c r="E46" s="1"/>
      <c r="F46" s="1"/>
      <c r="G46" s="2"/>
      <c r="H46" s="2"/>
      <c r="I46" s="77">
        <f>+I45+I32</f>
        <v>1639.7200000000003</v>
      </c>
      <c r="J46" s="87">
        <f>+I46-I23</f>
        <v>0</v>
      </c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63">
        <f>SUM(W35:W44)</f>
        <v>1463.8300000000002</v>
      </c>
      <c r="X46" s="64">
        <f>SUM(X35:X44)</f>
        <v>1321.48</v>
      </c>
      <c r="Y46" s="58"/>
      <c r="Z46" s="58"/>
      <c r="AA46" s="58"/>
      <c r="AB46" s="59"/>
      <c r="AC46" s="65" t="s">
        <v>49</v>
      </c>
      <c r="AD46" s="58"/>
      <c r="AE46" s="58"/>
      <c r="AF46" s="58"/>
    </row>
    <row r="47" spans="1:32" ht="13.5" thickTop="1">
      <c r="A47" s="1"/>
      <c r="B47" s="1"/>
      <c r="C47" s="1"/>
      <c r="D47" s="1"/>
      <c r="E47" s="1"/>
      <c r="F47" s="1"/>
      <c r="G47" s="2"/>
      <c r="H47" s="2"/>
      <c r="I47" s="2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66" t="s">
        <v>19</v>
      </c>
      <c r="X47" s="58"/>
      <c r="Y47" s="58"/>
      <c r="Z47" s="58"/>
      <c r="AA47" s="58"/>
      <c r="AB47" s="58"/>
      <c r="AC47" s="65" t="s">
        <v>50</v>
      </c>
      <c r="AD47" s="58"/>
      <c r="AE47" s="58"/>
      <c r="AF47" s="58"/>
    </row>
    <row r="48" spans="1:24" ht="12.75">
      <c r="A48" s="1"/>
      <c r="B48" s="1"/>
      <c r="C48" s="1"/>
      <c r="D48" s="1"/>
      <c r="E48" s="1"/>
      <c r="F48" s="1"/>
      <c r="G48" s="2"/>
      <c r="H48" s="2"/>
      <c r="I48" s="2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11">
        <v>80000</v>
      </c>
      <c r="X48" t="s">
        <v>22</v>
      </c>
    </row>
    <row r="49" spans="1:24" ht="12.75">
      <c r="A49" s="1">
        <v>6</v>
      </c>
      <c r="B49" s="3" t="s">
        <v>56</v>
      </c>
      <c r="C49" s="1"/>
      <c r="D49" s="1"/>
      <c r="E49" s="1"/>
      <c r="F49" s="1"/>
      <c r="G49" s="2"/>
      <c r="H49" s="2"/>
      <c r="I49" s="2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31">
        <f>+W46/W48</f>
        <v>0.018297875</v>
      </c>
      <c r="X49" t="s">
        <v>23</v>
      </c>
    </row>
    <row r="50" spans="1:22" ht="12.75">
      <c r="A50" s="1">
        <v>61</v>
      </c>
      <c r="B50" s="3" t="s">
        <v>14</v>
      </c>
      <c r="C50" s="1"/>
      <c r="D50" s="1"/>
      <c r="E50" s="1"/>
      <c r="F50" s="1"/>
      <c r="G50" s="2"/>
      <c r="H50" s="2"/>
      <c r="I50" s="78">
        <f>SUM(G51:G51)</f>
        <v>334</v>
      </c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</row>
    <row r="51" spans="1:22" ht="12.75">
      <c r="A51" s="1">
        <v>610</v>
      </c>
      <c r="B51" s="1" t="s">
        <v>71</v>
      </c>
      <c r="C51" s="1"/>
      <c r="D51" s="1"/>
      <c r="E51" s="1"/>
      <c r="F51" s="1"/>
      <c r="G51" s="75">
        <v>334</v>
      </c>
      <c r="H51" s="76"/>
      <c r="I51" s="76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</row>
    <row r="52" spans="1:27" ht="12.75">
      <c r="A52" s="1">
        <v>62</v>
      </c>
      <c r="B52" s="3" t="s">
        <v>0</v>
      </c>
      <c r="C52" s="1"/>
      <c r="D52" s="1"/>
      <c r="E52" s="1"/>
      <c r="F52" s="1"/>
      <c r="G52" s="76"/>
      <c r="H52" s="76"/>
      <c r="I52" s="78">
        <f>SUM(G53:G55)</f>
        <v>1244.6122899999998</v>
      </c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X52" s="51"/>
      <c r="Y52" s="51"/>
      <c r="Z52" s="51"/>
      <c r="AA52" s="51"/>
    </row>
    <row r="53" spans="1:27" ht="12.75">
      <c r="A53" s="1">
        <v>620</v>
      </c>
      <c r="B53" s="1" t="s">
        <v>72</v>
      </c>
      <c r="C53" s="1"/>
      <c r="D53" s="1"/>
      <c r="E53" s="1"/>
      <c r="F53" s="1"/>
      <c r="G53" s="76">
        <v>897.6</v>
      </c>
      <c r="H53" s="76"/>
      <c r="I53" s="76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X53" s="51"/>
      <c r="Y53" s="51"/>
      <c r="Z53" s="52"/>
      <c r="AA53" s="52"/>
    </row>
    <row r="54" spans="1:27" ht="12.75">
      <c r="A54" s="1">
        <v>621</v>
      </c>
      <c r="B54" s="1" t="s">
        <v>73</v>
      </c>
      <c r="C54" s="1"/>
      <c r="D54" s="1"/>
      <c r="E54" s="1"/>
      <c r="F54" s="1"/>
      <c r="G54" s="76">
        <v>334</v>
      </c>
      <c r="H54" s="76"/>
      <c r="I54" s="76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X54" s="51"/>
      <c r="Y54" s="51"/>
      <c r="Z54" s="52"/>
      <c r="AA54" s="52"/>
    </row>
    <row r="55" spans="1:27" ht="12.75">
      <c r="A55" s="1">
        <v>624</v>
      </c>
      <c r="B55" s="1" t="s">
        <v>74</v>
      </c>
      <c r="C55" s="1"/>
      <c r="D55" s="1"/>
      <c r="E55" s="1"/>
      <c r="F55" s="1"/>
      <c r="G55" s="75">
        <v>13.01229</v>
      </c>
      <c r="H55" s="76"/>
      <c r="I55" s="76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X55" s="53"/>
      <c r="Y55" s="53"/>
      <c r="Z55" s="53"/>
      <c r="AA55" s="53"/>
    </row>
    <row r="56" spans="1:27" ht="13.5" thickBot="1">
      <c r="A56" s="1"/>
      <c r="B56" s="3" t="s">
        <v>57</v>
      </c>
      <c r="C56" s="1"/>
      <c r="D56" s="1"/>
      <c r="E56" s="1"/>
      <c r="F56" s="1"/>
      <c r="G56" s="2"/>
      <c r="H56" s="2"/>
      <c r="I56" s="77">
        <f>SUM(I50:I55)</f>
        <v>1578.6122899999998</v>
      </c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X56" s="11"/>
      <c r="Y56" s="11"/>
      <c r="Z56" s="11"/>
      <c r="AA56" s="11"/>
    </row>
    <row r="57" spans="1:27" ht="13.5" thickTop="1">
      <c r="A57" s="34"/>
      <c r="B57" s="1"/>
      <c r="C57" s="1"/>
      <c r="D57" s="1"/>
      <c r="E57" s="1"/>
      <c r="F57" s="1"/>
      <c r="G57" s="2"/>
      <c r="H57" s="2"/>
      <c r="I57" s="2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X57" s="11"/>
      <c r="Y57" s="11"/>
      <c r="Z57" s="11"/>
      <c r="AA57" s="11"/>
    </row>
    <row r="58" spans="1:27" ht="12.75">
      <c r="A58" s="1">
        <v>7</v>
      </c>
      <c r="B58" s="3" t="s">
        <v>56</v>
      </c>
      <c r="C58" s="1"/>
      <c r="D58" s="1"/>
      <c r="E58" s="1"/>
      <c r="F58" s="1"/>
      <c r="G58" s="2"/>
      <c r="H58" s="2"/>
      <c r="I58" s="2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X58" s="11"/>
      <c r="Y58" s="11"/>
      <c r="Z58" s="11"/>
      <c r="AA58" s="11"/>
    </row>
    <row r="59" spans="1:22" ht="12.75">
      <c r="A59" s="1">
        <v>71</v>
      </c>
      <c r="B59" s="3" t="s">
        <v>35</v>
      </c>
      <c r="C59" s="1"/>
      <c r="D59" s="1"/>
      <c r="E59" s="1"/>
      <c r="F59" s="1"/>
      <c r="G59" s="2"/>
      <c r="H59" s="2"/>
      <c r="I59" s="78">
        <f>SUM(G60:G60)</f>
        <v>334</v>
      </c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</row>
    <row r="60" spans="1:22" ht="12.75">
      <c r="A60" s="1">
        <v>710</v>
      </c>
      <c r="B60" s="1" t="s">
        <v>75</v>
      </c>
      <c r="C60" s="1"/>
      <c r="D60" s="1"/>
      <c r="E60" s="1"/>
      <c r="F60" s="1"/>
      <c r="G60" s="75">
        <v>334</v>
      </c>
      <c r="H60" s="76"/>
      <c r="I60" s="76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</row>
    <row r="61" spans="1:22" ht="12.75">
      <c r="A61" s="1">
        <v>72</v>
      </c>
      <c r="B61" s="3" t="s">
        <v>51</v>
      </c>
      <c r="C61" s="1"/>
      <c r="D61" s="1"/>
      <c r="E61" s="1"/>
      <c r="F61" s="1"/>
      <c r="G61" s="76"/>
      <c r="H61" s="76"/>
      <c r="I61" s="78">
        <f>SUM(G62:G64)</f>
        <v>1244.6122899999998</v>
      </c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</row>
    <row r="62" spans="1:22" ht="12.75">
      <c r="A62" s="1">
        <v>720</v>
      </c>
      <c r="B62" s="1" t="s">
        <v>76</v>
      </c>
      <c r="C62" s="1"/>
      <c r="D62" s="1"/>
      <c r="E62" s="1"/>
      <c r="F62" s="1"/>
      <c r="G62" s="76">
        <v>897.6</v>
      </c>
      <c r="H62" s="76"/>
      <c r="I62" s="76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</row>
    <row r="63" spans="1:22" ht="12.75">
      <c r="A63" s="1">
        <v>721</v>
      </c>
      <c r="B63" s="1" t="s">
        <v>77</v>
      </c>
      <c r="C63" s="1"/>
      <c r="D63" s="1"/>
      <c r="E63" s="1"/>
      <c r="F63" s="1"/>
      <c r="G63" s="76">
        <v>334</v>
      </c>
      <c r="H63" s="76"/>
      <c r="I63" s="76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</row>
    <row r="64" spans="1:22" ht="12.75">
      <c r="A64" s="1">
        <v>724</v>
      </c>
      <c r="B64" s="1" t="s">
        <v>78</v>
      </c>
      <c r="C64" s="1"/>
      <c r="D64" s="1"/>
      <c r="E64" s="1"/>
      <c r="F64" s="1"/>
      <c r="G64" s="75">
        <v>13.01229</v>
      </c>
      <c r="H64" s="76"/>
      <c r="I64" s="75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</row>
    <row r="65" spans="1:22" ht="13.5" thickBot="1">
      <c r="A65" s="1"/>
      <c r="B65" s="3" t="s">
        <v>57</v>
      </c>
      <c r="C65" s="1"/>
      <c r="D65" s="1"/>
      <c r="E65" s="1"/>
      <c r="F65" s="1"/>
      <c r="G65" s="76"/>
      <c r="H65" s="2"/>
      <c r="I65" s="79">
        <f>SUM(I59:I64)</f>
        <v>1578.6122899999998</v>
      </c>
      <c r="J65" s="42">
        <f>+I65-I56</f>
        <v>0</v>
      </c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</row>
    <row r="66" spans="1:22" ht="13.5" thickTop="1">
      <c r="A66" s="1"/>
      <c r="B66" s="3"/>
      <c r="C66" s="1"/>
      <c r="D66" s="1"/>
      <c r="E66" s="1"/>
      <c r="F66" s="1"/>
      <c r="G66" s="76"/>
      <c r="H66" s="2"/>
      <c r="I66" s="78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</row>
    <row r="67" spans="1:22" ht="12.75">
      <c r="A67" s="4"/>
      <c r="B67" s="4"/>
      <c r="C67" s="4"/>
      <c r="D67" s="4"/>
      <c r="E67" s="4"/>
      <c r="F67" s="4"/>
      <c r="G67" s="5"/>
      <c r="H67" s="5"/>
      <c r="I67" s="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</row>
    <row r="68" spans="7:22" ht="12.75">
      <c r="G68" s="10"/>
      <c r="H68" s="10"/>
      <c r="I68" s="10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</row>
    <row r="69" spans="7:22" ht="12.75">
      <c r="G69" s="10"/>
      <c r="H69" s="10"/>
      <c r="I69" s="10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</row>
    <row r="70" spans="7:22" ht="12.75">
      <c r="G70" s="10"/>
      <c r="H70" s="10"/>
      <c r="I70" s="10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</row>
    <row r="71" spans="1:22" ht="12.75">
      <c r="A71" s="104"/>
      <c r="B71" s="104" t="s">
        <v>94</v>
      </c>
      <c r="C71" s="104"/>
      <c r="D71" s="104" t="s">
        <v>95</v>
      </c>
      <c r="E71" s="104"/>
      <c r="F71" s="104"/>
      <c r="G71" s="105" t="s">
        <v>96</v>
      </c>
      <c r="H71" s="105"/>
      <c r="I71" s="10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</row>
    <row r="72" spans="1:22" ht="12.75">
      <c r="A72" s="104"/>
      <c r="B72" s="104" t="s">
        <v>97</v>
      </c>
      <c r="C72" s="104"/>
      <c r="D72" s="104" t="s">
        <v>98</v>
      </c>
      <c r="E72" s="104"/>
      <c r="F72" s="104"/>
      <c r="G72" s="105" t="s">
        <v>99</v>
      </c>
      <c r="H72" s="105"/>
      <c r="I72" s="10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</row>
    <row r="73" spans="7:22" ht="12.75">
      <c r="G73" s="10"/>
      <c r="H73" s="10"/>
      <c r="I73" s="10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</row>
    <row r="78" spans="1:10" ht="12.75">
      <c r="A78" s="19"/>
      <c r="B78" s="19"/>
      <c r="C78" s="19"/>
      <c r="D78" s="19"/>
      <c r="E78" s="19"/>
      <c r="F78" s="19"/>
      <c r="G78" s="29"/>
      <c r="H78" s="19"/>
      <c r="I78" s="19"/>
      <c r="J78" s="29"/>
    </row>
    <row r="79" spans="1:10" ht="12.75">
      <c r="A79" s="19"/>
      <c r="B79" s="19"/>
      <c r="C79" s="19"/>
      <c r="D79" s="19"/>
      <c r="E79" s="19"/>
      <c r="F79" s="19"/>
      <c r="G79" s="29"/>
      <c r="H79" s="19"/>
      <c r="I79" s="19"/>
      <c r="J79" s="29"/>
    </row>
    <row r="80" spans="1:10" ht="12.75">
      <c r="A80" s="19"/>
      <c r="B80" s="19"/>
      <c r="C80" s="19"/>
      <c r="D80" s="19"/>
      <c r="E80" s="19"/>
      <c r="F80" s="19"/>
      <c r="G80" s="29"/>
      <c r="H80" s="19"/>
      <c r="I80" s="19"/>
      <c r="J80" s="29"/>
    </row>
    <row r="81" spans="1:10" ht="12.75">
      <c r="A81" s="19"/>
      <c r="B81" s="19"/>
      <c r="C81" s="19"/>
      <c r="D81" s="19"/>
      <c r="E81" s="19"/>
      <c r="F81" s="19"/>
      <c r="G81" s="29"/>
      <c r="H81" s="19"/>
      <c r="I81" s="19"/>
      <c r="J81" s="29"/>
    </row>
    <row r="82" spans="1:10" ht="12.75">
      <c r="A82" s="19"/>
      <c r="B82" s="19"/>
      <c r="C82" s="19"/>
      <c r="D82" s="19"/>
      <c r="E82" s="19"/>
      <c r="F82" s="19"/>
      <c r="G82" s="29"/>
      <c r="H82" s="19"/>
      <c r="I82" s="19"/>
      <c r="J82" s="29"/>
    </row>
    <row r="83" spans="1:10" ht="12.75">
      <c r="A83" s="19"/>
      <c r="B83" s="19"/>
      <c r="C83" s="19"/>
      <c r="D83" s="19"/>
      <c r="E83" s="19"/>
      <c r="F83" s="19"/>
      <c r="G83" s="29"/>
      <c r="H83" s="19"/>
      <c r="I83" s="19"/>
      <c r="J83" s="29"/>
    </row>
    <row r="84" spans="1:10" ht="12.75">
      <c r="A84" s="19"/>
      <c r="B84" s="19"/>
      <c r="C84" s="19"/>
      <c r="D84" s="19"/>
      <c r="E84" s="19"/>
      <c r="F84" s="19"/>
      <c r="G84" s="29"/>
      <c r="H84" s="19"/>
      <c r="I84" s="19"/>
      <c r="J84" s="29"/>
    </row>
    <row r="85" spans="1:10" ht="12.75">
      <c r="A85" s="19"/>
      <c r="B85" s="19"/>
      <c r="C85" s="19"/>
      <c r="D85" s="19"/>
      <c r="E85" s="19"/>
      <c r="F85" s="19"/>
      <c r="G85" s="29"/>
      <c r="H85" s="19"/>
      <c r="I85" s="19"/>
      <c r="J85" s="29"/>
    </row>
    <row r="86" spans="1:10" ht="18.75">
      <c r="A86" s="109" t="s">
        <v>47</v>
      </c>
      <c r="B86" s="109"/>
      <c r="C86" s="109"/>
      <c r="D86" s="109"/>
      <c r="E86" s="109"/>
      <c r="F86" s="109"/>
      <c r="G86" s="109"/>
      <c r="H86" s="109"/>
      <c r="I86" s="109"/>
      <c r="J86" s="47"/>
    </row>
    <row r="87" spans="1:10" ht="12.75">
      <c r="A87" s="100" t="s">
        <v>4</v>
      </c>
      <c r="B87" s="100"/>
      <c r="C87" s="100"/>
      <c r="D87" s="100"/>
      <c r="E87" s="100"/>
      <c r="F87" s="100"/>
      <c r="G87" s="100"/>
      <c r="H87" s="100"/>
      <c r="I87" s="100"/>
      <c r="J87" s="48"/>
    </row>
    <row r="88" spans="1:10" ht="12.75">
      <c r="A88" s="101" t="s">
        <v>91</v>
      </c>
      <c r="B88" s="101"/>
      <c r="C88" s="101"/>
      <c r="D88" s="101"/>
      <c r="E88" s="101"/>
      <c r="F88" s="101"/>
      <c r="G88" s="101"/>
      <c r="H88" s="101"/>
      <c r="I88" s="101"/>
      <c r="J88" s="49"/>
    </row>
    <row r="89" spans="1:10" ht="13.5" thickBot="1">
      <c r="A89" s="107" t="s">
        <v>100</v>
      </c>
      <c r="B89" s="107"/>
      <c r="C89" s="107"/>
      <c r="D89" s="107"/>
      <c r="E89" s="107"/>
      <c r="F89" s="107"/>
      <c r="G89" s="107"/>
      <c r="H89" s="107"/>
      <c r="I89" s="107"/>
      <c r="J89" s="50"/>
    </row>
    <row r="90" spans="1:10" ht="13.5" thickTop="1">
      <c r="A90" s="20"/>
      <c r="B90" s="19"/>
      <c r="C90" s="19"/>
      <c r="D90" s="19"/>
      <c r="E90" s="19"/>
      <c r="F90" s="19"/>
      <c r="G90" s="69"/>
      <c r="H90" s="37"/>
      <c r="I90" s="37"/>
      <c r="J90" s="29"/>
    </row>
    <row r="91" spans="1:10" ht="15.75" customHeight="1">
      <c r="A91" s="21">
        <v>5</v>
      </c>
      <c r="B91" s="22" t="s">
        <v>15</v>
      </c>
      <c r="C91" s="23"/>
      <c r="D91" s="23"/>
      <c r="E91" s="23"/>
      <c r="F91" s="23"/>
      <c r="G91" s="30"/>
      <c r="H91" s="5"/>
      <c r="I91" s="5"/>
      <c r="J91" s="30"/>
    </row>
    <row r="92" spans="1:10" ht="15.75" customHeight="1">
      <c r="A92" s="21">
        <v>51</v>
      </c>
      <c r="B92" s="24" t="s">
        <v>3</v>
      </c>
      <c r="C92" s="23"/>
      <c r="D92" s="23"/>
      <c r="E92" s="23"/>
      <c r="F92" s="23"/>
      <c r="G92" s="30"/>
      <c r="H92" s="5"/>
      <c r="I92" s="84">
        <f>SUM(G93:G94)</f>
        <v>448.2</v>
      </c>
      <c r="J92" s="30"/>
    </row>
    <row r="93" spans="1:10" ht="15.75" customHeight="1">
      <c r="A93" s="21">
        <v>510</v>
      </c>
      <c r="B93" s="25" t="s">
        <v>80</v>
      </c>
      <c r="C93" s="23"/>
      <c r="D93" s="23"/>
      <c r="E93" s="23"/>
      <c r="F93" s="2"/>
      <c r="G93" s="46">
        <v>203.75</v>
      </c>
      <c r="H93" s="5"/>
      <c r="I93" s="5"/>
      <c r="J93" s="30"/>
    </row>
    <row r="94" spans="1:10" ht="15.75" customHeight="1">
      <c r="A94" s="21">
        <v>512</v>
      </c>
      <c r="B94" s="25" t="s">
        <v>81</v>
      </c>
      <c r="C94" s="23"/>
      <c r="D94" s="23"/>
      <c r="E94" s="23"/>
      <c r="F94" s="2"/>
      <c r="G94" s="70">
        <v>244.45</v>
      </c>
      <c r="H94" s="5"/>
      <c r="I94" s="71"/>
      <c r="J94" s="30"/>
    </row>
    <row r="95" spans="1:10" ht="15.75" customHeight="1">
      <c r="A95" s="21"/>
      <c r="B95" s="6" t="s">
        <v>16</v>
      </c>
      <c r="C95" s="23"/>
      <c r="D95" s="23"/>
      <c r="E95" s="23"/>
      <c r="F95" s="2"/>
      <c r="G95" s="30"/>
      <c r="H95" s="5"/>
      <c r="I95" s="5" t="s">
        <v>13</v>
      </c>
      <c r="J95" s="30"/>
    </row>
    <row r="96" spans="1:10" ht="15.75" customHeight="1">
      <c r="A96" s="21">
        <v>4</v>
      </c>
      <c r="B96" s="22" t="s">
        <v>36</v>
      </c>
      <c r="C96" s="23"/>
      <c r="D96" s="23"/>
      <c r="E96" s="23"/>
      <c r="F96" s="2"/>
      <c r="G96" s="30"/>
      <c r="H96" s="5"/>
      <c r="I96" s="5"/>
      <c r="J96" s="30"/>
    </row>
    <row r="97" spans="1:10" ht="15.75" customHeight="1">
      <c r="A97" s="21">
        <v>41</v>
      </c>
      <c r="B97" s="26" t="s">
        <v>37</v>
      </c>
      <c r="C97" s="23"/>
      <c r="D97" s="23"/>
      <c r="E97" s="23"/>
      <c r="F97" s="2"/>
      <c r="G97" s="30"/>
      <c r="H97" s="5"/>
      <c r="I97" s="67">
        <f>SUM(G98:G99)</f>
        <v>108.12</v>
      </c>
      <c r="J97" s="30"/>
    </row>
    <row r="98" spans="1:10" ht="15.75" customHeight="1">
      <c r="A98" s="21">
        <v>412</v>
      </c>
      <c r="B98" s="25" t="s">
        <v>82</v>
      </c>
      <c r="C98" s="23"/>
      <c r="D98" s="23"/>
      <c r="E98" s="23"/>
      <c r="F98" s="2"/>
      <c r="G98" s="30">
        <v>107.51</v>
      </c>
      <c r="H98" s="5"/>
      <c r="I98" s="5"/>
      <c r="J98" s="30"/>
    </row>
    <row r="99" spans="1:10" ht="15.75" customHeight="1">
      <c r="A99" s="21">
        <v>413</v>
      </c>
      <c r="B99" s="25" t="s">
        <v>83</v>
      </c>
      <c r="C99" s="23"/>
      <c r="D99" s="23"/>
      <c r="E99" s="23"/>
      <c r="F99" s="2"/>
      <c r="G99" s="70">
        <v>0.61</v>
      </c>
      <c r="H99" s="5"/>
      <c r="I99" s="72"/>
      <c r="J99" s="30"/>
    </row>
    <row r="100" spans="1:10" ht="15.75" customHeight="1">
      <c r="A100" s="21"/>
      <c r="B100" s="26" t="s">
        <v>38</v>
      </c>
      <c r="C100" s="23"/>
      <c r="D100" s="23"/>
      <c r="E100" s="23"/>
      <c r="F100" s="2"/>
      <c r="G100" s="35"/>
      <c r="H100" s="5"/>
      <c r="I100" s="81">
        <f>+I92-I97</f>
        <v>340.08</v>
      </c>
      <c r="J100" s="30"/>
    </row>
    <row r="101" spans="1:10" ht="15.75" customHeight="1">
      <c r="A101" s="21"/>
      <c r="B101" s="22" t="s">
        <v>17</v>
      </c>
      <c r="C101" s="7"/>
      <c r="D101" s="7"/>
      <c r="E101" s="7"/>
      <c r="F101" s="7"/>
      <c r="G101" s="30"/>
      <c r="H101" s="5"/>
      <c r="I101" s="5"/>
      <c r="J101" s="30"/>
    </row>
    <row r="102" spans="1:10" ht="15.75" customHeight="1">
      <c r="A102" s="21">
        <v>52</v>
      </c>
      <c r="B102" s="26" t="s">
        <v>39</v>
      </c>
      <c r="C102" s="7"/>
      <c r="D102" s="7"/>
      <c r="E102" s="7"/>
      <c r="F102" s="7"/>
      <c r="G102" s="30"/>
      <c r="H102" s="5"/>
      <c r="I102" s="84">
        <f>SUM(G103:G104)</f>
        <v>54.64</v>
      </c>
      <c r="J102" s="30"/>
    </row>
    <row r="103" spans="1:10" ht="15.75" customHeight="1">
      <c r="A103" s="21">
        <v>521</v>
      </c>
      <c r="B103" s="25" t="s">
        <v>84</v>
      </c>
      <c r="C103" s="7"/>
      <c r="D103" s="7"/>
      <c r="E103" s="7"/>
      <c r="F103" s="7"/>
      <c r="G103" s="30">
        <v>31.61</v>
      </c>
      <c r="H103" s="5"/>
      <c r="I103" s="5"/>
      <c r="J103" s="30"/>
    </row>
    <row r="104" spans="1:10" ht="15.75" customHeight="1">
      <c r="A104" s="21">
        <v>522</v>
      </c>
      <c r="B104" s="25" t="s">
        <v>85</v>
      </c>
      <c r="C104" s="7"/>
      <c r="D104" s="7"/>
      <c r="E104" s="7"/>
      <c r="F104" s="7"/>
      <c r="G104" s="70">
        <v>23.03</v>
      </c>
      <c r="H104" s="5"/>
      <c r="I104" s="72"/>
      <c r="J104" s="30"/>
    </row>
    <row r="105" spans="1:10" ht="15.75" customHeight="1">
      <c r="A105" s="21"/>
      <c r="B105" s="26" t="s">
        <v>40</v>
      </c>
      <c r="C105" s="7"/>
      <c r="D105" s="7"/>
      <c r="E105" s="7"/>
      <c r="F105" s="7"/>
      <c r="G105" s="46"/>
      <c r="H105" s="5"/>
      <c r="I105" s="81">
        <f>+I100+I102</f>
        <v>394.71999999999997</v>
      </c>
      <c r="J105" s="30"/>
    </row>
    <row r="106" spans="1:10" ht="15.75" customHeight="1">
      <c r="A106" s="21"/>
      <c r="B106" s="22" t="s">
        <v>16</v>
      </c>
      <c r="C106" s="7"/>
      <c r="D106" s="7"/>
      <c r="E106" s="7"/>
      <c r="F106" s="7"/>
      <c r="G106" s="46"/>
      <c r="H106" s="5"/>
      <c r="I106" s="5"/>
      <c r="J106" s="30"/>
    </row>
    <row r="107" spans="1:10" ht="15.75" customHeight="1">
      <c r="A107" s="21">
        <v>42</v>
      </c>
      <c r="B107" s="24" t="s">
        <v>18</v>
      </c>
      <c r="C107" s="7"/>
      <c r="D107" s="7"/>
      <c r="E107" s="7"/>
      <c r="F107" s="7"/>
      <c r="G107" s="30"/>
      <c r="H107" s="5"/>
      <c r="I107" s="67">
        <f>SUM(G108:G108)</f>
        <v>1.38</v>
      </c>
      <c r="J107" s="30"/>
    </row>
    <row r="108" spans="1:10" ht="15.75" customHeight="1">
      <c r="A108" s="21">
        <v>421</v>
      </c>
      <c r="B108" s="25" t="s">
        <v>86</v>
      </c>
      <c r="C108" s="7"/>
      <c r="D108" s="7"/>
      <c r="E108" s="7"/>
      <c r="F108" s="7"/>
      <c r="G108" s="70">
        <v>1.38</v>
      </c>
      <c r="H108" s="5"/>
      <c r="I108" s="98"/>
      <c r="J108" s="30"/>
    </row>
    <row r="109" spans="1:10" ht="15.75" customHeight="1">
      <c r="A109" s="21"/>
      <c r="B109" s="26" t="s">
        <v>41</v>
      </c>
      <c r="C109" s="7"/>
      <c r="D109" s="7"/>
      <c r="E109" s="7"/>
      <c r="F109" s="7"/>
      <c r="G109" s="46"/>
      <c r="H109" s="5"/>
      <c r="I109" s="81">
        <f>+I105-I107</f>
        <v>393.34</v>
      </c>
      <c r="J109" s="30"/>
    </row>
    <row r="110" spans="1:10" ht="15.75" customHeight="1">
      <c r="A110" s="21"/>
      <c r="B110" s="6" t="s">
        <v>16</v>
      </c>
      <c r="C110" s="8"/>
      <c r="D110" s="8"/>
      <c r="E110" s="8"/>
      <c r="F110" s="8"/>
      <c r="G110" s="30"/>
      <c r="H110" s="5"/>
      <c r="I110" s="5"/>
      <c r="J110" s="30"/>
    </row>
    <row r="111" spans="1:10" ht="15.75" customHeight="1">
      <c r="A111" s="21">
        <v>44</v>
      </c>
      <c r="B111" s="24" t="s">
        <v>42</v>
      </c>
      <c r="C111" s="8"/>
      <c r="D111" s="8"/>
      <c r="E111" s="8"/>
      <c r="F111" s="8"/>
      <c r="G111" s="30"/>
      <c r="H111" s="5"/>
      <c r="I111" s="67">
        <f>+G112</f>
        <v>109.79</v>
      </c>
      <c r="J111" s="30"/>
    </row>
    <row r="112" spans="1:10" ht="15.75" customHeight="1">
      <c r="A112" s="21">
        <v>440</v>
      </c>
      <c r="B112" s="25" t="s">
        <v>87</v>
      </c>
      <c r="C112" s="8"/>
      <c r="D112" s="8"/>
      <c r="E112" s="8"/>
      <c r="F112" s="8"/>
      <c r="G112" s="70">
        <v>109.79</v>
      </c>
      <c r="H112" s="5"/>
      <c r="I112" s="72"/>
      <c r="J112" s="30"/>
    </row>
    <row r="113" spans="1:10" ht="15.75" customHeight="1">
      <c r="A113" s="21"/>
      <c r="B113" s="26" t="s">
        <v>43</v>
      </c>
      <c r="C113" s="7"/>
      <c r="D113" s="7"/>
      <c r="E113" s="7"/>
      <c r="F113" s="7"/>
      <c r="G113" s="46"/>
      <c r="H113" s="5"/>
      <c r="I113" s="81">
        <f>+I109-I111</f>
        <v>283.54999999999995</v>
      </c>
      <c r="J113" s="30"/>
    </row>
    <row r="114" spans="1:10" ht="15.75" customHeight="1">
      <c r="A114" s="21"/>
      <c r="B114" s="6" t="s">
        <v>17</v>
      </c>
      <c r="C114" s="7"/>
      <c r="D114" s="7"/>
      <c r="E114" s="7"/>
      <c r="F114" s="7"/>
      <c r="G114" s="46"/>
      <c r="H114" s="5"/>
      <c r="I114" s="5"/>
      <c r="J114" s="30"/>
    </row>
    <row r="115" spans="1:10" ht="15.75" customHeight="1">
      <c r="A115" s="21">
        <v>53</v>
      </c>
      <c r="B115" s="26" t="s">
        <v>44</v>
      </c>
      <c r="C115" s="7"/>
      <c r="D115" s="7"/>
      <c r="E115" s="7"/>
      <c r="F115" s="7"/>
      <c r="G115" s="46"/>
      <c r="H115" s="5"/>
      <c r="I115" s="73">
        <f>+G116</f>
        <v>1.15</v>
      </c>
      <c r="J115" s="30"/>
    </row>
    <row r="116" spans="1:10" ht="15.75" customHeight="1">
      <c r="A116" s="21">
        <v>530</v>
      </c>
      <c r="B116" s="25" t="s">
        <v>88</v>
      </c>
      <c r="C116" s="7"/>
      <c r="D116" s="7"/>
      <c r="E116" s="7"/>
      <c r="F116" s="7"/>
      <c r="G116" s="70">
        <v>1.15</v>
      </c>
      <c r="H116" s="5"/>
      <c r="I116" s="73"/>
      <c r="J116" s="30"/>
    </row>
    <row r="117" spans="1:10" ht="15.75" customHeight="1" thickBot="1">
      <c r="A117" s="21"/>
      <c r="B117" s="28" t="s">
        <v>92</v>
      </c>
      <c r="C117" s="8"/>
      <c r="D117" s="8"/>
      <c r="E117" s="8"/>
      <c r="F117" s="8"/>
      <c r="G117" s="30"/>
      <c r="H117" s="5"/>
      <c r="I117" s="82">
        <f>+I113+I115</f>
        <v>284.69999999999993</v>
      </c>
      <c r="J117" s="30"/>
    </row>
    <row r="118" spans="1:10" ht="13.5" thickTop="1">
      <c r="A118" s="27"/>
      <c r="B118" s="36"/>
      <c r="C118" s="13"/>
      <c r="D118" s="13"/>
      <c r="E118" s="13"/>
      <c r="F118" s="13"/>
      <c r="G118" s="46"/>
      <c r="H118" s="68"/>
      <c r="I118" s="68"/>
      <c r="J118" s="46"/>
    </row>
    <row r="129" spans="1:10" ht="12.75">
      <c r="A129" s="104"/>
      <c r="B129" s="104" t="s">
        <v>94</v>
      </c>
      <c r="C129" s="104"/>
      <c r="D129" s="104" t="s">
        <v>95</v>
      </c>
      <c r="E129" s="104"/>
      <c r="F129" s="104"/>
      <c r="G129" s="105" t="s">
        <v>96</v>
      </c>
      <c r="H129" s="105"/>
      <c r="I129" s="105"/>
      <c r="J129" s="45"/>
    </row>
    <row r="130" spans="1:10" ht="12.75">
      <c r="A130" s="104"/>
      <c r="B130" s="104" t="s">
        <v>97</v>
      </c>
      <c r="C130" s="104"/>
      <c r="D130" s="104" t="s">
        <v>98</v>
      </c>
      <c r="E130" s="104"/>
      <c r="F130" s="104"/>
      <c r="G130" s="105" t="s">
        <v>99</v>
      </c>
      <c r="H130" s="105"/>
      <c r="I130" s="105"/>
      <c r="J130" s="45"/>
    </row>
    <row r="131" spans="2:10" ht="12.75">
      <c r="B131" s="11"/>
      <c r="C131" s="11"/>
      <c r="D131" s="10"/>
      <c r="J131" s="39"/>
    </row>
  </sheetData>
  <sheetProtection password="CF7A" sheet="1"/>
  <mergeCells count="8">
    <mergeCell ref="A86:I86"/>
    <mergeCell ref="A87:I87"/>
    <mergeCell ref="A88:I88"/>
    <mergeCell ref="A89:I89"/>
    <mergeCell ref="A5:I5"/>
    <mergeCell ref="A6:I6"/>
    <mergeCell ref="A7:I7"/>
    <mergeCell ref="A8:I8"/>
  </mergeCells>
  <printOptions/>
  <pageMargins left="1.2598425196850394" right="0.1968503937007874" top="0.4330708661417323" bottom="0.5511811023622047" header="0.2362204724409449" footer="0.15748031496062992"/>
  <pageSetup horizontalDpi="600" verticalDpi="600" orientation="portrait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Agricola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Agricola</dc:creator>
  <cp:keywords/>
  <dc:description/>
  <cp:lastModifiedBy>Miguel Angel Guzman Miranda</cp:lastModifiedBy>
  <cp:lastPrinted>2021-11-22T22:53:16Z</cp:lastPrinted>
  <dcterms:created xsi:type="dcterms:W3CDTF">2002-03-04T23:42:58Z</dcterms:created>
  <dcterms:modified xsi:type="dcterms:W3CDTF">2021-11-22T22:58:44Z</dcterms:modified>
  <cp:category/>
  <cp:version/>
  <cp:contentType/>
  <cp:contentStatus/>
</cp:coreProperties>
</file>