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 comparativo'!$A$1:$Q$50</definedName>
    <definedName name="_xlnm.Print_Area" localSheetId="1">'EstR'!$A$1:$F$47</definedName>
    <definedName name="Gtosfinancieros">'[2]Est res detalle'!$E$1615</definedName>
    <definedName name="Otrosgastosnooper">'[2]Est res detalle'!$E$1623</definedName>
  </definedNames>
  <calcPr fullCalcOnLoad="1"/>
</workbook>
</file>

<file path=xl/sharedStrings.xml><?xml version="1.0" encoding="utf-8"?>
<sst xmlns="http://schemas.openxmlformats.org/spreadsheetml/2006/main" count="93" uniqueCount="85">
  <si>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</si>
  <si>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</si>
  <si>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</si>
  <si>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</si>
  <si>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</si>
  <si>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</si>
  <si>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</si>
  <si>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</si>
  <si>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</si>
  <si>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</si>
  <si>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</si>
  <si>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</si>
  <si>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</si>
  <si>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</si>
  <si>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</si>
  <si>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</si>
  <si>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</si>
  <si>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</si>
  <si>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</si>
  <si>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</si>
  <si>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</si>
  <si>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</si>
  <si>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</si>
  <si>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</si>
  <si>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</si>
  <si>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</si>
  <si>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</si>
  <si>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</si>
  <si>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</si>
  <si>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</si>
  <si>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</si>
  <si>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</si>
  <si>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</si>
  <si>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</si>
  <si>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</si>
  <si>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</si>
  <si>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</si>
  <si>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</si>
  <si>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</si>
  <si>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</si>
  <si>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</si>
  <si>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</si>
  <si>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</si>
  <si>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</si>
  <si>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</si>
  <si>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</si>
  <si>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</si>
  <si>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</si>
  <si>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</si>
  <si>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</si>
  <si>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</si>
  <si>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</si>
  <si>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</si>
  <si>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</si>
  <si>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</si>
  <si>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</si>
  <si>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</si>
  <si>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</si>
  <si>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</si>
  <si>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</si>
  <si>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</si>
  <si>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</si>
  <si>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</si>
  <si>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</si>
  <si>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</si>
  <si>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</si>
  <si>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</si>
  <si>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</si>
  <si>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</si>
  <si>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</si>
  <si>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</si>
  <si>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</si>
  <si>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</si>
  <si>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</si>
  <si>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</si>
  <si>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</si>
  <si>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</si>
  <si>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</si>
  <si>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</si>
  <si>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</si>
  <si>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</si>
  <si>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</si>
  <si>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ENERO 2021</t>
  </si>
  <si>
    <t>ENERO  2022</t>
  </si>
  <si>
    <t>SARAM, S.A. DE C.V.
Empresa Salvadoreña
ESTADO DE RESULTADO INTEGRAL
Por Los Ejercicios Finalizados al 31 Enero 2022 Y Diciembre de 2021 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</si>
</sst>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3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 readingOrder="1"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8" fontId="19" fillId="33" borderId="0" xfId="49" applyFont="1" applyFill="1" applyAlignment="1">
      <alignment horizontal="right"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166" fontId="8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2" fillId="0" borderId="10" xfId="0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%20Estados%20financieros%20enero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yor"/>
      <sheetName val="Balanza"/>
      <sheetName val="Anexo ER"/>
      <sheetName val="ER Areas"/>
      <sheetName val="Balance comparativo version 2"/>
      <sheetName val="ER re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1"/>
  <sheetViews>
    <sheetView showGridLines="0" tabSelected="1" showOutlineSymbols="0" zoomScalePageLayoutView="0" workbookViewId="0" topLeftCell="A1">
      <pane ySplit="8" topLeftCell="A21" activePane="bottomLeft" state="frozen"/>
      <selection pane="topLeft" activeCell="A1" sqref="A1"/>
      <selection pane="bottomLeft" activeCell="K48" sqref="K48:N48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04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2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21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ht="18" customHeight="1"/>
    <row r="7" ht="6" customHeight="1"/>
    <row r="8" spans="11:18" s="1" customFormat="1" ht="12.75" customHeight="1">
      <c r="K8" s="28" t="s">
        <v>83</v>
      </c>
      <c r="L8" s="28"/>
      <c r="N8" s="28" t="s">
        <v>82</v>
      </c>
      <c r="Q8" s="92" t="s">
        <v>0</v>
      </c>
      <c r="R8" s="27"/>
    </row>
    <row r="9" ht="7.5" customHeight="1"/>
    <row r="10" spans="1:17" s="3" customFormat="1" ht="14.25" customHeight="1">
      <c r="A10" s="22" t="s">
        <v>1</v>
      </c>
      <c r="B10" s="22"/>
      <c r="C10" s="22"/>
      <c r="D10" s="22"/>
      <c r="K10" s="11">
        <f>+K11+K17</f>
        <v>23071088.340000004</v>
      </c>
      <c r="N10" s="18">
        <f>+N11+N17</f>
        <v>20573887.049999997</v>
      </c>
      <c r="P10" s="105">
        <f aca="true" t="shared" si="0" ref="P10:P17">+N10-K10</f>
        <v>-2497201.2900000066</v>
      </c>
      <c r="Q10" s="105"/>
    </row>
    <row r="11" spans="1:17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12419794.600000001</v>
      </c>
      <c r="N11" s="12">
        <f>SUM(N12:N16)</f>
        <v>9912522.31</v>
      </c>
      <c r="P11" s="103">
        <f t="shared" si="0"/>
        <v>-2507272.290000001</v>
      </c>
      <c r="Q11" s="103"/>
    </row>
    <row r="12" spans="3:17" ht="12.75" customHeight="1">
      <c r="C12" s="25" t="s">
        <v>3</v>
      </c>
      <c r="D12" s="94" t="s">
        <v>30</v>
      </c>
      <c r="E12" s="95"/>
      <c r="F12" s="95"/>
      <c r="G12" s="95"/>
      <c r="H12" s="95"/>
      <c r="I12" s="95"/>
      <c r="J12" s="2"/>
      <c r="K12" s="98">
        <v>2929626.02</v>
      </c>
      <c r="L12" s="2"/>
      <c r="M12" s="2"/>
      <c r="N12" s="31">
        <v>2181152.27</v>
      </c>
      <c r="O12" s="2"/>
      <c r="P12" s="102">
        <f t="shared" si="0"/>
        <v>-748473.75</v>
      </c>
      <c r="Q12" s="102"/>
    </row>
    <row r="13" spans="3:17" ht="12.75" customHeight="1">
      <c r="C13" s="25" t="s">
        <v>4</v>
      </c>
      <c r="D13" s="94" t="s">
        <v>31</v>
      </c>
      <c r="E13" s="95"/>
      <c r="F13" s="95"/>
      <c r="G13" s="95"/>
      <c r="H13" s="95"/>
      <c r="I13" s="95"/>
      <c r="J13" s="2"/>
      <c r="K13" s="98">
        <v>238800.94</v>
      </c>
      <c r="L13" s="2"/>
      <c r="M13" s="2"/>
      <c r="N13" s="31">
        <v>321106.17</v>
      </c>
      <c r="O13" s="2"/>
      <c r="P13" s="102">
        <f t="shared" si="0"/>
        <v>82305.22999999998</v>
      </c>
      <c r="Q13" s="102"/>
    </row>
    <row r="14" spans="3:17" ht="12.75" customHeight="1">
      <c r="C14" s="25" t="s">
        <v>5</v>
      </c>
      <c r="D14" s="94" t="s">
        <v>32</v>
      </c>
      <c r="E14" s="95"/>
      <c r="F14" s="95"/>
      <c r="G14" s="95"/>
      <c r="H14" s="95"/>
      <c r="I14" s="95"/>
      <c r="J14" s="2"/>
      <c r="K14" s="98">
        <v>2353527.54</v>
      </c>
      <c r="L14" s="2"/>
      <c r="M14" s="2"/>
      <c r="N14" s="31">
        <v>2317870.2</v>
      </c>
      <c r="O14" s="2"/>
      <c r="P14" s="102">
        <f t="shared" si="0"/>
        <v>-35657.33999999985</v>
      </c>
      <c r="Q14" s="102"/>
    </row>
    <row r="15" spans="3:17" ht="12.75" customHeight="1">
      <c r="C15" s="25" t="s">
        <v>6</v>
      </c>
      <c r="D15" s="94" t="s">
        <v>33</v>
      </c>
      <c r="E15" s="95"/>
      <c r="F15" s="95"/>
      <c r="G15" s="95"/>
      <c r="H15" s="95"/>
      <c r="I15" s="95"/>
      <c r="J15" s="2"/>
      <c r="K15" s="98">
        <v>6449733.21</v>
      </c>
      <c r="L15" s="2"/>
      <c r="M15" s="2"/>
      <c r="N15" s="31">
        <v>4724114.61</v>
      </c>
      <c r="O15" s="2"/>
      <c r="P15" s="102">
        <f t="shared" si="0"/>
        <v>-1725618.5999999996</v>
      </c>
      <c r="Q15" s="102"/>
    </row>
    <row r="16" spans="3:17" ht="12.75" customHeight="1">
      <c r="C16" s="25" t="s">
        <v>7</v>
      </c>
      <c r="D16" s="94" t="s">
        <v>34</v>
      </c>
      <c r="E16" s="95"/>
      <c r="F16" s="95"/>
      <c r="G16" s="95"/>
      <c r="H16" s="95"/>
      <c r="I16" s="95"/>
      <c r="J16" s="2"/>
      <c r="K16" s="98">
        <v>448106.89</v>
      </c>
      <c r="L16" s="2"/>
      <c r="M16" s="2"/>
      <c r="N16" s="31">
        <v>368279.06</v>
      </c>
      <c r="O16" s="2"/>
      <c r="P16" s="102">
        <f t="shared" si="0"/>
        <v>-79827.83000000002</v>
      </c>
      <c r="Q16" s="102"/>
    </row>
    <row r="17" spans="1:17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10651293.74</v>
      </c>
      <c r="N17" s="12">
        <f>SUM(N18:N21)</f>
        <v>10661364.739999996</v>
      </c>
      <c r="P17" s="103">
        <f t="shared" si="0"/>
        <v>10070.999999996275</v>
      </c>
      <c r="Q17" s="103"/>
    </row>
    <row r="18" spans="3:17" ht="12.75" customHeight="1">
      <c r="C18" s="25" t="s">
        <v>9</v>
      </c>
      <c r="D18" s="94" t="s">
        <v>35</v>
      </c>
      <c r="E18" s="95"/>
      <c r="F18" s="95"/>
      <c r="G18" s="95"/>
      <c r="H18" s="95"/>
      <c r="I18" s="95"/>
      <c r="J18" s="2"/>
      <c r="K18" s="31">
        <v>17680229.41</v>
      </c>
      <c r="L18" s="2"/>
      <c r="M18" s="2"/>
      <c r="N18" s="31">
        <v>17027545.88</v>
      </c>
      <c r="O18" s="2"/>
      <c r="P18" s="106">
        <f>+N18-K18</f>
        <v>-652683.5300000012</v>
      </c>
      <c r="Q18" s="106"/>
    </row>
    <row r="19" spans="3:17" ht="12.75" customHeight="1">
      <c r="C19" s="25" t="s">
        <v>10</v>
      </c>
      <c r="D19" s="94" t="s">
        <v>36</v>
      </c>
      <c r="E19" s="95"/>
      <c r="F19" s="95"/>
      <c r="G19" s="95"/>
      <c r="H19" s="95"/>
      <c r="I19" s="95"/>
      <c r="J19" s="2"/>
      <c r="K19" s="98">
        <v>-7665350.140000001</v>
      </c>
      <c r="L19" s="2"/>
      <c r="M19" s="2"/>
      <c r="N19" s="31">
        <v>-7037678.020000001</v>
      </c>
      <c r="O19" s="2"/>
      <c r="P19" s="106">
        <f>+N19-K19</f>
        <v>627672.1199999992</v>
      </c>
      <c r="Q19" s="106"/>
    </row>
    <row r="20" spans="3:17" ht="12.75" customHeight="1">
      <c r="C20" s="25" t="s">
        <v>11</v>
      </c>
      <c r="D20" s="94" t="s">
        <v>37</v>
      </c>
      <c r="E20" s="95"/>
      <c r="F20" s="95"/>
      <c r="G20" s="95"/>
      <c r="H20" s="95"/>
      <c r="I20" s="95"/>
      <c r="J20" s="2"/>
      <c r="K20" s="98">
        <v>8106.75</v>
      </c>
      <c r="L20" s="2"/>
      <c r="M20" s="2"/>
      <c r="N20" s="31">
        <v>16504.600000000006</v>
      </c>
      <c r="O20" s="2"/>
      <c r="P20" s="106">
        <f>+N20-K20</f>
        <v>8397.850000000006</v>
      </c>
      <c r="Q20" s="106"/>
    </row>
    <row r="21" spans="3:17" ht="12.75" customHeight="1">
      <c r="C21" s="25" t="s">
        <v>12</v>
      </c>
      <c r="D21" s="94" t="s">
        <v>38</v>
      </c>
      <c r="E21" s="95"/>
      <c r="F21" s="95"/>
      <c r="G21" s="95"/>
      <c r="H21" s="95"/>
      <c r="I21" s="95"/>
      <c r="J21" s="2"/>
      <c r="K21" s="31">
        <v>628307.72</v>
      </c>
      <c r="L21" s="2"/>
      <c r="M21" s="2"/>
      <c r="N21" s="31">
        <v>654992.2799999999</v>
      </c>
      <c r="O21" s="2"/>
      <c r="P21" s="106">
        <f>+N21-K21</f>
        <v>26684.55999999994</v>
      </c>
      <c r="Q21" s="106"/>
    </row>
    <row r="22" ht="3.75" customHeight="1" thickBot="1"/>
    <row r="23" spans="1:17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23071088.340000004</v>
      </c>
      <c r="N23" s="21">
        <f>+N10</f>
        <v>20573887.049999997</v>
      </c>
      <c r="P23" s="108">
        <f>+N23-K23</f>
        <v>-2497201.2900000066</v>
      </c>
      <c r="Q23" s="108"/>
    </row>
    <row r="24" spans="1:4" s="3" customFormat="1" ht="9" customHeight="1" thickTop="1">
      <c r="A24" s="17"/>
      <c r="B24" s="17"/>
      <c r="C24" s="17"/>
      <c r="D24" s="17"/>
    </row>
    <row r="25" spans="1:17" s="3" customFormat="1" ht="14.25" customHeight="1">
      <c r="A25" s="22" t="s">
        <v>13</v>
      </c>
      <c r="B25" s="22"/>
      <c r="C25" s="22"/>
      <c r="D25" s="22"/>
      <c r="K25" s="11">
        <f>+K26+K33</f>
        <v>16019892.752088496</v>
      </c>
      <c r="N25" s="18">
        <f>+N26+N33</f>
        <v>13378483.8</v>
      </c>
      <c r="P25" s="105">
        <f>+N25-K25</f>
        <v>-2641408.9520884957</v>
      </c>
      <c r="Q25" s="105"/>
    </row>
    <row r="26" spans="1:17" s="3" customFormat="1" ht="13.5" customHeight="1">
      <c r="A26" s="17"/>
      <c r="B26" s="23" t="s">
        <v>14</v>
      </c>
      <c r="C26" s="23"/>
      <c r="D26" s="23"/>
      <c r="E26" s="9"/>
      <c r="K26" s="13">
        <f>SUM(K27:K32)</f>
        <v>10628277.342088496</v>
      </c>
      <c r="N26" s="20">
        <f>SUM(N27:N32)</f>
        <v>8158768.39</v>
      </c>
      <c r="P26" s="109">
        <f>+N26-K26</f>
        <v>-2469508.9520884966</v>
      </c>
      <c r="Q26" s="109"/>
    </row>
    <row r="27" spans="3:17" ht="12.75" customHeight="1">
      <c r="C27" s="25" t="s">
        <v>15</v>
      </c>
      <c r="D27" s="94" t="s">
        <v>39</v>
      </c>
      <c r="E27" s="95"/>
      <c r="F27" s="95"/>
      <c r="G27" s="95"/>
      <c r="H27" s="95"/>
      <c r="I27" s="95"/>
      <c r="K27" s="98">
        <v>8719571.83</v>
      </c>
      <c r="N27" s="31">
        <v>5966085.96</v>
      </c>
      <c r="P27" s="102">
        <f aca="true" t="shared" si="1" ref="P27:P32">+K27-N27</f>
        <v>2753485.87</v>
      </c>
      <c r="Q27" s="102"/>
    </row>
    <row r="28" spans="3:17" ht="12.75" customHeight="1">
      <c r="C28" s="25" t="s">
        <v>16</v>
      </c>
      <c r="D28" s="94" t="s">
        <v>40</v>
      </c>
      <c r="E28" s="95"/>
      <c r="F28" s="95"/>
      <c r="G28" s="95"/>
      <c r="H28" s="95"/>
      <c r="I28" s="95"/>
      <c r="K28" s="98">
        <v>1498507.7400000002</v>
      </c>
      <c r="N28" s="31">
        <v>1551629.5199999998</v>
      </c>
      <c r="P28" s="102">
        <f t="shared" si="1"/>
        <v>-53121.77999999956</v>
      </c>
      <c r="Q28" s="102"/>
    </row>
    <row r="29" spans="3:17" ht="12.75" customHeight="1">
      <c r="C29" s="25" t="s">
        <v>17</v>
      </c>
      <c r="D29" s="94" t="s">
        <v>41</v>
      </c>
      <c r="E29" s="95"/>
      <c r="F29" s="95"/>
      <c r="G29" s="95"/>
      <c r="H29" s="95"/>
      <c r="I29" s="95"/>
      <c r="K29" s="98">
        <v>66389.24</v>
      </c>
      <c r="N29" s="31">
        <v>46124.58</v>
      </c>
      <c r="P29" s="102">
        <f t="shared" si="1"/>
        <v>20264.660000000003</v>
      </c>
      <c r="Q29" s="102"/>
    </row>
    <row r="30" spans="3:17" ht="12.75" customHeight="1">
      <c r="C30" s="25" t="s">
        <v>18</v>
      </c>
      <c r="D30" s="94" t="s">
        <v>42</v>
      </c>
      <c r="E30" s="95"/>
      <c r="F30" s="95"/>
      <c r="G30" s="95"/>
      <c r="H30" s="95"/>
      <c r="I30" s="95"/>
      <c r="K30" s="98">
        <v>343625.202088496</v>
      </c>
      <c r="N30" s="31">
        <v>594745</v>
      </c>
      <c r="P30" s="102">
        <f t="shared" si="1"/>
        <v>-251119.797911504</v>
      </c>
      <c r="Q30" s="102"/>
    </row>
    <row r="31" spans="3:17" ht="12.75" customHeight="1">
      <c r="C31" s="25" t="s">
        <v>19</v>
      </c>
      <c r="D31" s="94" t="s">
        <v>43</v>
      </c>
      <c r="E31" s="95"/>
      <c r="F31" s="95"/>
      <c r="G31" s="95"/>
      <c r="H31" s="95"/>
      <c r="I31" s="95"/>
      <c r="K31" s="31">
        <v>183.33</v>
      </c>
      <c r="N31" s="31">
        <v>183.33</v>
      </c>
      <c r="P31" s="102">
        <f t="shared" si="1"/>
        <v>0</v>
      </c>
      <c r="Q31" s="102"/>
    </row>
    <row r="32" spans="3:17" ht="12.75" customHeight="1">
      <c r="C32" s="25">
        <v>2110</v>
      </c>
      <c r="D32" s="94" t="s">
        <v>52</v>
      </c>
      <c r="E32" s="95"/>
      <c r="F32" s="95"/>
      <c r="G32" s="95"/>
      <c r="H32" s="95"/>
      <c r="I32" s="95"/>
      <c r="K32" s="31">
        <v>0</v>
      </c>
      <c r="N32" s="31">
        <v>0</v>
      </c>
      <c r="P32" s="102">
        <f t="shared" si="1"/>
        <v>0</v>
      </c>
      <c r="Q32" s="102"/>
    </row>
    <row r="33" spans="2:17" ht="13.5" customHeight="1">
      <c r="B33" s="24" t="s">
        <v>20</v>
      </c>
      <c r="C33" s="24"/>
      <c r="D33" s="24"/>
      <c r="E33" s="8"/>
      <c r="K33" s="12">
        <f>SUM(K34:K35)</f>
        <v>5391615.41</v>
      </c>
      <c r="N33" s="19">
        <f>SUM(N34:N35)</f>
        <v>5219715.41</v>
      </c>
      <c r="P33" s="109">
        <f>+N33-K33</f>
        <v>-171900</v>
      </c>
      <c r="Q33" s="109"/>
    </row>
    <row r="34" spans="3:17" ht="12.75" customHeight="1">
      <c r="C34" s="25" t="s">
        <v>21</v>
      </c>
      <c r="D34" s="94" t="s">
        <v>44</v>
      </c>
      <c r="E34" s="95"/>
      <c r="F34" s="95"/>
      <c r="G34" s="95"/>
      <c r="H34" s="95"/>
      <c r="I34" s="95"/>
      <c r="K34" s="98">
        <v>5216900</v>
      </c>
      <c r="N34" s="31">
        <v>5045000</v>
      </c>
      <c r="P34" s="102">
        <f>+K34-N34</f>
        <v>171900</v>
      </c>
      <c r="Q34" s="102"/>
    </row>
    <row r="35" spans="3:17" ht="12.75" customHeight="1">
      <c r="C35" s="25" t="s">
        <v>22</v>
      </c>
      <c r="D35" s="94" t="s">
        <v>45</v>
      </c>
      <c r="E35" s="95"/>
      <c r="F35" s="95"/>
      <c r="G35" s="95"/>
      <c r="H35" s="95"/>
      <c r="I35" s="95"/>
      <c r="K35" s="98">
        <v>174715.41</v>
      </c>
      <c r="N35" s="31">
        <v>174715.41</v>
      </c>
      <c r="P35" s="102">
        <f>+K35-N35</f>
        <v>0</v>
      </c>
      <c r="Q35" s="102"/>
    </row>
    <row r="36" ht="6" customHeight="1"/>
    <row r="37" spans="1:17" s="3" customFormat="1" ht="14.25" customHeight="1">
      <c r="A37" s="22" t="s">
        <v>23</v>
      </c>
      <c r="B37" s="22"/>
      <c r="C37" s="22"/>
      <c r="D37" s="22"/>
      <c r="K37" s="11">
        <f>+K38</f>
        <v>7051195.587911503</v>
      </c>
      <c r="N37" s="18">
        <f>+N38</f>
        <v>7195403.249999999</v>
      </c>
      <c r="P37" s="105">
        <f>+N37-K37</f>
        <v>144207.66208849568</v>
      </c>
      <c r="Q37" s="105"/>
    </row>
    <row r="38" spans="1:17" s="3" customFormat="1" ht="13.5" customHeight="1">
      <c r="A38" s="17"/>
      <c r="B38" s="23" t="s">
        <v>23</v>
      </c>
      <c r="C38" s="23"/>
      <c r="D38" s="23"/>
      <c r="E38" s="9"/>
      <c r="K38" s="10">
        <f>SUM(K39:L43)</f>
        <v>7051195.587911503</v>
      </c>
      <c r="N38" s="10">
        <f>SUM(N39:O43)</f>
        <v>7195403.249999999</v>
      </c>
      <c r="P38" s="109">
        <f>+N38-K38</f>
        <v>144207.66208849568</v>
      </c>
      <c r="Q38" s="109"/>
    </row>
    <row r="39" spans="1:17" s="2" customFormat="1" ht="11.25" customHeight="1">
      <c r="A39" s="16"/>
      <c r="B39" s="16"/>
      <c r="C39" s="96" t="s">
        <v>24</v>
      </c>
      <c r="D39" s="94" t="s">
        <v>46</v>
      </c>
      <c r="E39" s="95"/>
      <c r="F39" s="95"/>
      <c r="G39" s="95"/>
      <c r="H39" s="95"/>
      <c r="I39" s="95"/>
      <c r="K39" s="98">
        <v>3150000</v>
      </c>
      <c r="N39" s="31">
        <v>3150000</v>
      </c>
      <c r="P39" s="102">
        <f>+K39-N39</f>
        <v>0</v>
      </c>
      <c r="Q39" s="102"/>
    </row>
    <row r="40" spans="1:17" s="2" customFormat="1" ht="11.25">
      <c r="A40" s="16"/>
      <c r="B40" s="16"/>
      <c r="C40" s="96" t="s">
        <v>25</v>
      </c>
      <c r="D40" s="94" t="s">
        <v>47</v>
      </c>
      <c r="E40" s="95"/>
      <c r="F40" s="95"/>
      <c r="G40" s="95"/>
      <c r="H40" s="95"/>
      <c r="I40" s="95"/>
      <c r="K40" s="98">
        <v>630000</v>
      </c>
      <c r="N40" s="31">
        <v>630000</v>
      </c>
      <c r="P40" s="102">
        <f>+K40-N40</f>
        <v>0</v>
      </c>
      <c r="Q40" s="102"/>
    </row>
    <row r="41" spans="1:17" s="2" customFormat="1" ht="11.25" customHeight="1">
      <c r="A41" s="16"/>
      <c r="B41" s="16"/>
      <c r="C41" s="96" t="s">
        <v>26</v>
      </c>
      <c r="D41" s="94" t="s">
        <v>48</v>
      </c>
      <c r="E41" s="95"/>
      <c r="F41" s="95"/>
      <c r="G41" s="95"/>
      <c r="H41" s="95"/>
      <c r="I41" s="95"/>
      <c r="K41" s="98">
        <v>2869366.44</v>
      </c>
      <c r="N41" s="31">
        <v>2885744.61</v>
      </c>
      <c r="P41" s="102">
        <f>+K41-N41</f>
        <v>-16378.169999999925</v>
      </c>
      <c r="Q41" s="102"/>
    </row>
    <row r="42" spans="1:17" s="2" customFormat="1" ht="11.25" customHeight="1">
      <c r="A42" s="16"/>
      <c r="B42" s="16"/>
      <c r="C42" s="96" t="s">
        <v>27</v>
      </c>
      <c r="D42" s="94" t="s">
        <v>49</v>
      </c>
      <c r="E42" s="95"/>
      <c r="F42" s="95"/>
      <c r="G42" s="95"/>
      <c r="H42" s="95"/>
      <c r="I42" s="95"/>
      <c r="J42" s="93"/>
      <c r="K42" s="98">
        <v>85821.2279115041</v>
      </c>
      <c r="N42" s="93">
        <v>213650.72000000012</v>
      </c>
      <c r="P42" s="102">
        <f>+K42-N42</f>
        <v>-127829.49208849602</v>
      </c>
      <c r="Q42" s="102"/>
    </row>
    <row r="43" spans="1:17" s="2" customFormat="1" ht="10.5" customHeight="1">
      <c r="A43" s="16"/>
      <c r="B43" s="16"/>
      <c r="C43" s="96" t="s">
        <v>28</v>
      </c>
      <c r="D43" s="94" t="s">
        <v>50</v>
      </c>
      <c r="E43" s="95"/>
      <c r="F43" s="95"/>
      <c r="G43" s="95"/>
      <c r="H43" s="95"/>
      <c r="I43" s="95"/>
      <c r="K43" s="31">
        <v>316007.92</v>
      </c>
      <c r="N43" s="31">
        <v>316007.92</v>
      </c>
      <c r="P43" s="102">
        <f>+K43-N43</f>
        <v>0</v>
      </c>
      <c r="Q43" s="102"/>
    </row>
    <row r="44" ht="6.75" customHeight="1" thickBot="1"/>
    <row r="45" spans="1:17" s="5" customFormat="1" ht="13.5" thickBot="1" thickTop="1">
      <c r="A45" s="15"/>
      <c r="B45" s="15"/>
      <c r="C45" s="15"/>
      <c r="D45" s="15"/>
      <c r="E45" s="4" t="s">
        <v>29</v>
      </c>
      <c r="J45" s="7"/>
      <c r="K45" s="7">
        <f>+K25+K37</f>
        <v>23071088.34</v>
      </c>
      <c r="N45" s="7">
        <f>+N25+N37</f>
        <v>20573887.05</v>
      </c>
      <c r="P45" s="108">
        <f>+N45-K45</f>
        <v>-2497201.289999999</v>
      </c>
      <c r="Q45" s="108"/>
    </row>
    <row r="46" spans="1:17" s="5" customFormat="1" ht="12.75" thickTop="1">
      <c r="A46" s="15"/>
      <c r="B46" s="15"/>
      <c r="C46" s="15"/>
      <c r="D46" s="15"/>
      <c r="E46" s="4"/>
      <c r="J46" s="100"/>
      <c r="K46" s="100"/>
      <c r="N46" s="100"/>
      <c r="P46" s="101"/>
      <c r="Q46" s="101"/>
    </row>
    <row r="47" spans="1:17" s="5" customFormat="1" ht="12">
      <c r="A47" s="15"/>
      <c r="B47" s="15"/>
      <c r="C47" s="15"/>
      <c r="D47" s="15"/>
      <c r="E47" s="4"/>
      <c r="J47" s="100"/>
      <c r="K47" s="100"/>
      <c r="N47" s="100"/>
      <c r="P47" s="101"/>
      <c r="Q47" s="101"/>
    </row>
    <row r="48" spans="11:14" ht="13.5" customHeight="1">
      <c r="K48" s="30">
        <f>+K45-K23</f>
        <v>0</v>
      </c>
      <c r="N48" s="30">
        <f>+N45-N23</f>
        <v>0</v>
      </c>
    </row>
    <row r="49" ht="14.25" customHeight="1">
      <c r="K49" s="29"/>
    </row>
    <row r="50" spans="1:256" s="35" customFormat="1" ht="26.25" customHeight="1">
      <c r="A50" s="32"/>
      <c r="B50" s="33"/>
      <c r="C50" s="33"/>
      <c r="D50" s="107" t="s">
        <v>54</v>
      </c>
      <c r="E50" s="107"/>
      <c r="F50" s="107"/>
      <c r="G50" s="107"/>
      <c r="H50" s="107"/>
      <c r="I50" s="107"/>
      <c r="J50" s="34"/>
      <c r="K50" s="107" t="s">
        <v>55</v>
      </c>
      <c r="L50" s="107"/>
      <c r="M50" s="107"/>
      <c r="N50" s="107"/>
      <c r="O50" s="107"/>
      <c r="Q50" s="36"/>
      <c r="R50" s="36"/>
      <c r="S50" s="36"/>
      <c r="T50" s="36"/>
      <c r="U50" s="36"/>
      <c r="V50" s="36"/>
      <c r="W50" s="36"/>
      <c r="X50" s="36"/>
      <c r="Y50" s="36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5:9" ht="12.75" customHeight="1">
      <c r="E51" s="6"/>
      <c r="F51" s="6"/>
      <c r="G51" s="6"/>
      <c r="H51" s="6"/>
      <c r="I51" s="6"/>
    </row>
  </sheetData>
  <sheetProtection/>
  <mergeCells count="35">
    <mergeCell ref="P43:Q43"/>
    <mergeCell ref="P45:Q45"/>
    <mergeCell ref="P37:Q37"/>
    <mergeCell ref="P40:Q40"/>
    <mergeCell ref="P41:Q41"/>
    <mergeCell ref="P42:Q42"/>
    <mergeCell ref="P38:Q38"/>
    <mergeCell ref="P39:Q39"/>
    <mergeCell ref="P30:Q30"/>
    <mergeCell ref="P31:Q31"/>
    <mergeCell ref="P32:Q32"/>
    <mergeCell ref="P33:Q33"/>
    <mergeCell ref="P34:Q34"/>
    <mergeCell ref="P26:Q26"/>
    <mergeCell ref="P27:Q27"/>
    <mergeCell ref="P28:Q28"/>
    <mergeCell ref="P29:Q29"/>
    <mergeCell ref="P18:Q18"/>
    <mergeCell ref="P19:Q19"/>
    <mergeCell ref="P20:Q20"/>
    <mergeCell ref="P21:Q21"/>
    <mergeCell ref="D50:I50"/>
    <mergeCell ref="K50:O50"/>
    <mergeCell ref="P35:Q35"/>
    <mergeCell ref="P23:Q23"/>
    <mergeCell ref="P25:Q25"/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1">
      <selection activeCell="D47" sqref="A1:F47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1:256" ht="69.75" customHeight="1">
      <c r="A3" s="110" t="s">
        <v>84</v>
      </c>
      <c r="B3" s="110"/>
      <c r="C3" s="110"/>
      <c r="D3" s="110"/>
      <c r="E3" s="110"/>
      <c r="F3" s="110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2022</v>
      </c>
      <c r="E5" s="44"/>
      <c r="F5" s="43">
        <v>2021</v>
      </c>
    </row>
    <row r="6" spans="1:8" ht="12.75">
      <c r="A6" s="47" t="s">
        <v>56</v>
      </c>
      <c r="G6" s="50"/>
      <c r="H6" s="50">
        <f>+D8-F8</f>
        <v>-37246728.96</v>
      </c>
    </row>
    <row r="7" ht="12.75">
      <c r="A7" s="47"/>
    </row>
    <row r="8" spans="2:256" ht="12.75">
      <c r="B8" s="47" t="s">
        <v>57</v>
      </c>
      <c r="C8" s="51"/>
      <c r="D8" s="50">
        <v>4041897.4000000004</v>
      </c>
      <c r="E8" s="51"/>
      <c r="F8" s="50">
        <v>41288626.36</v>
      </c>
      <c r="G8" s="52"/>
      <c r="H8" s="52">
        <f>+D10-F10</f>
        <v>-31856468.139999997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58</v>
      </c>
      <c r="B10" s="59" t="s">
        <v>59</v>
      </c>
      <c r="C10" s="60"/>
      <c r="D10" s="50">
        <v>3553640.91</v>
      </c>
      <c r="E10" s="60"/>
      <c r="F10" s="52">
        <v>35410109.05</v>
      </c>
      <c r="G10" s="61"/>
      <c r="H10" s="61">
        <f>+D12-F12</f>
        <v>-5390260.820000002</v>
      </c>
    </row>
    <row r="11" spans="1:6" ht="12.75">
      <c r="A11" s="62" t="s">
        <v>58</v>
      </c>
      <c r="B11" s="62"/>
      <c r="C11" s="63"/>
      <c r="D11" s="56"/>
      <c r="E11" s="63"/>
      <c r="F11" s="56"/>
    </row>
    <row r="12" spans="1:256" ht="13.5" thickBot="1">
      <c r="A12" s="64" t="s">
        <v>58</v>
      </c>
      <c r="B12" s="65" t="s">
        <v>60</v>
      </c>
      <c r="D12" s="66">
        <f>+D8-D10</f>
        <v>488256.4900000002</v>
      </c>
      <c r="F12" s="66">
        <f>+F8-F10</f>
        <v>5878517.310000002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61</v>
      </c>
      <c r="B14" s="70"/>
      <c r="C14" s="71"/>
      <c r="D14" s="67"/>
      <c r="E14" s="71"/>
      <c r="F14" s="67"/>
      <c r="G14" s="72"/>
      <c r="H14" s="72">
        <f aca="true" t="shared" si="0" ref="H14:H22">+D16-F16</f>
        <v>-219582.08000000002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-244012.07000000004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62</v>
      </c>
      <c r="C16" s="74"/>
      <c r="D16" s="72">
        <v>18595.47</v>
      </c>
      <c r="E16" s="74"/>
      <c r="F16" s="72">
        <v>238177.55000000002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58</v>
      </c>
      <c r="B17" s="70" t="s">
        <v>63</v>
      </c>
      <c r="C17" s="71"/>
      <c r="D17" s="72">
        <v>21036.9</v>
      </c>
      <c r="E17" s="71"/>
      <c r="F17" s="67">
        <v>265048.97000000003</v>
      </c>
      <c r="G17" s="67"/>
      <c r="H17" s="67">
        <f t="shared" si="0"/>
        <v>-1492035.2599999998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64</v>
      </c>
      <c r="C18" s="71"/>
      <c r="D18" s="72">
        <v>7497.17</v>
      </c>
      <c r="E18" s="71"/>
      <c r="F18" s="67">
        <v>88916.41</v>
      </c>
      <c r="G18" s="67"/>
      <c r="H18" s="67">
        <f t="shared" si="0"/>
        <v>-204975.30000000005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65</v>
      </c>
      <c r="C19" s="71"/>
      <c r="D19" s="72">
        <v>136181.06</v>
      </c>
      <c r="E19" s="71"/>
      <c r="F19" s="67">
        <v>1628216.3199999998</v>
      </c>
      <c r="G19" s="67"/>
      <c r="H19" s="67">
        <f t="shared" si="0"/>
        <v>-899915.81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58</v>
      </c>
      <c r="B20" s="70" t="s">
        <v>66</v>
      </c>
      <c r="C20" s="71"/>
      <c r="D20" s="72">
        <v>20488.18</v>
      </c>
      <c r="E20" s="71"/>
      <c r="F20" s="67">
        <v>225463.48000000004</v>
      </c>
      <c r="G20" s="67"/>
      <c r="H20" s="67">
        <f t="shared" si="0"/>
        <v>-657685.2000000001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58</v>
      </c>
      <c r="B21" s="70" t="s">
        <v>67</v>
      </c>
      <c r="C21" s="71"/>
      <c r="D21" s="72">
        <v>66699.68</v>
      </c>
      <c r="E21" s="71"/>
      <c r="F21" s="67">
        <v>966615.49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68</v>
      </c>
      <c r="C22" s="71"/>
      <c r="D22" s="72">
        <v>62023.57</v>
      </c>
      <c r="E22" s="71"/>
      <c r="F22" s="67">
        <v>719708.77</v>
      </c>
      <c r="G22" s="61"/>
      <c r="H22" s="61">
        <f t="shared" si="0"/>
        <v>-3799624.96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58</v>
      </c>
      <c r="B24" s="65"/>
      <c r="D24" s="66">
        <f>SUM(D16:D23)</f>
        <v>332522.02999999997</v>
      </c>
      <c r="F24" s="66">
        <f>SUM(F16:F23)</f>
        <v>4132146.9899999998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 aca="true" t="shared" si="1" ref="H25:H37">+D27-F27</f>
        <v>-1590635.8600000024</v>
      </c>
    </row>
    <row r="26" spans="7:8" ht="12.75">
      <c r="G26" s="78"/>
      <c r="H26" s="78">
        <f t="shared" si="1"/>
        <v>0</v>
      </c>
    </row>
    <row r="27" spans="2:8" ht="12.75">
      <c r="B27" s="79" t="s">
        <v>69</v>
      </c>
      <c r="C27" s="74"/>
      <c r="D27" s="72">
        <f>+D12-D24</f>
        <v>155734.46000000025</v>
      </c>
      <c r="E27" s="74"/>
      <c r="F27" s="72">
        <f>+F12-F24</f>
        <v>1746370.3200000026</v>
      </c>
      <c r="G27" s="78"/>
      <c r="H27" s="78">
        <f t="shared" si="1"/>
        <v>0</v>
      </c>
    </row>
    <row r="28" spans="2:8" ht="12.75">
      <c r="B28" s="80"/>
      <c r="C28" s="74"/>
      <c r="D28" s="72"/>
      <c r="E28" s="74"/>
      <c r="F28" s="72"/>
      <c r="G28" s="78"/>
      <c r="H28" s="78">
        <f t="shared" si="1"/>
        <v>0</v>
      </c>
    </row>
    <row r="29" spans="1:8" ht="12.75">
      <c r="A29" s="48" t="s">
        <v>70</v>
      </c>
      <c r="B29" s="80"/>
      <c r="C29" s="74"/>
      <c r="D29" s="72"/>
      <c r="E29" s="74"/>
      <c r="F29" s="72"/>
      <c r="G29" s="81"/>
      <c r="H29" s="81">
        <f t="shared" si="1"/>
        <v>-670142.3200000001</v>
      </c>
    </row>
    <row r="30" spans="2:8" ht="12.75">
      <c r="B30" s="80"/>
      <c r="C30" s="74"/>
      <c r="D30" s="72"/>
      <c r="E30" s="74"/>
      <c r="F30" s="72"/>
      <c r="G30" s="81"/>
      <c r="H30" s="81"/>
    </row>
    <row r="31" spans="2:8" ht="12.75">
      <c r="B31" s="80" t="s">
        <v>71</v>
      </c>
      <c r="C31" s="74"/>
      <c r="D31" s="72">
        <v>62452.06</v>
      </c>
      <c r="E31" s="74"/>
      <c r="F31" s="99">
        <v>732594.38</v>
      </c>
      <c r="G31" s="78"/>
      <c r="H31" s="78">
        <f t="shared" si="1"/>
        <v>0</v>
      </c>
    </row>
    <row r="32" spans="2:8" ht="12.75">
      <c r="B32" s="80" t="s">
        <v>72</v>
      </c>
      <c r="C32" s="74"/>
      <c r="D32" s="72">
        <v>7461.17</v>
      </c>
      <c r="E32" s="74"/>
      <c r="F32" s="99">
        <v>82387.49</v>
      </c>
      <c r="G32" s="78"/>
      <c r="H32" s="78">
        <f t="shared" si="1"/>
        <v>-845567.2200000024</v>
      </c>
    </row>
    <row r="33" spans="2:8" ht="12.75">
      <c r="B33" s="80"/>
      <c r="C33" s="74"/>
      <c r="D33" s="72"/>
      <c r="E33" s="74"/>
      <c r="F33" s="72"/>
      <c r="G33" s="78"/>
      <c r="H33" s="78">
        <f t="shared" si="1"/>
        <v>0</v>
      </c>
    </row>
    <row r="34" spans="2:8" ht="12.75">
      <c r="B34" s="82" t="s">
        <v>73</v>
      </c>
      <c r="C34" s="74"/>
      <c r="D34" s="83">
        <f>+D27-D31-D32</f>
        <v>85821.23000000026</v>
      </c>
      <c r="E34" s="74"/>
      <c r="F34" s="83">
        <f>+F27-F31-F32</f>
        <v>931388.4500000026</v>
      </c>
      <c r="G34" s="78"/>
      <c r="H34" s="78">
        <f>+D36-F36</f>
        <v>0</v>
      </c>
    </row>
    <row r="35" spans="2:8" ht="12.75">
      <c r="B35" s="80"/>
      <c r="C35" s="74"/>
      <c r="D35" s="72"/>
      <c r="E35" s="74"/>
      <c r="F35" s="72"/>
      <c r="G35" s="78"/>
      <c r="H35" s="78">
        <f t="shared" si="1"/>
        <v>0</v>
      </c>
    </row>
    <row r="36" spans="1:8" ht="12.75">
      <c r="A36" s="80" t="s">
        <v>74</v>
      </c>
      <c r="B36" s="84"/>
      <c r="C36" s="74"/>
      <c r="D36" s="85">
        <v>0</v>
      </c>
      <c r="E36" s="74"/>
      <c r="F36" s="85">
        <v>0</v>
      </c>
      <c r="G36" s="78"/>
      <c r="H36" s="78">
        <f t="shared" si="1"/>
        <v>-845567.2200000024</v>
      </c>
    </row>
    <row r="37" spans="2:8" ht="12.75">
      <c r="B37" s="80"/>
      <c r="C37" s="74"/>
      <c r="D37" s="72"/>
      <c r="E37" s="74"/>
      <c r="F37" s="72"/>
      <c r="G37" s="78"/>
      <c r="H37" s="78">
        <f t="shared" si="1"/>
        <v>0</v>
      </c>
    </row>
    <row r="38" spans="1:8" ht="12.75">
      <c r="A38" s="84"/>
      <c r="B38" s="65" t="s">
        <v>75</v>
      </c>
      <c r="C38" s="74"/>
      <c r="D38" s="83">
        <f>+D34-D40</f>
        <v>85821.23000000026</v>
      </c>
      <c r="E38" s="74"/>
      <c r="F38" s="83">
        <f>+F34-F36</f>
        <v>931388.4500000026</v>
      </c>
      <c r="G38" s="78"/>
      <c r="H38" s="78">
        <f>+D40-F40</f>
        <v>-291516.62208849634</v>
      </c>
    </row>
    <row r="39" spans="2:8" ht="12.75">
      <c r="B39" s="80"/>
      <c r="C39" s="74"/>
      <c r="D39" s="72"/>
      <c r="E39" s="74"/>
      <c r="F39" s="72"/>
      <c r="G39" s="78"/>
      <c r="H39" s="78"/>
    </row>
    <row r="40" spans="1:8" ht="12.75">
      <c r="A40" s="80" t="s">
        <v>76</v>
      </c>
      <c r="B40" s="84"/>
      <c r="C40" s="74"/>
      <c r="D40" s="85">
        <v>0</v>
      </c>
      <c r="E40" s="74"/>
      <c r="F40" s="72">
        <v>291516.62208849634</v>
      </c>
      <c r="H40" s="45">
        <f>+D41-F41</f>
        <v>0</v>
      </c>
    </row>
    <row r="41" spans="7:8" ht="12.75">
      <c r="G41" s="78"/>
      <c r="H41" s="78"/>
    </row>
    <row r="42" spans="1:8" ht="13.5" thickBot="1">
      <c r="A42" s="86"/>
      <c r="B42" s="87" t="s">
        <v>77</v>
      </c>
      <c r="C42" s="88"/>
      <c r="D42" s="89">
        <f>+D38-D36</f>
        <v>85821.23000000026</v>
      </c>
      <c r="E42" s="88"/>
      <c r="F42" s="89">
        <f>+F38-F40</f>
        <v>639871.8279115063</v>
      </c>
      <c r="G42" s="78"/>
      <c r="H42" s="78"/>
    </row>
    <row r="43" spans="2:256" ht="13.5" thickTop="1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79</v>
      </c>
      <c r="C46" s="55"/>
      <c r="D46" s="111" t="s">
        <v>80</v>
      </c>
      <c r="E46" s="111"/>
      <c r="F46" s="111"/>
    </row>
    <row r="47" spans="2:6" ht="12.75">
      <c r="B47" s="97" t="s">
        <v>78</v>
      </c>
      <c r="D47" s="112" t="s">
        <v>81</v>
      </c>
      <c r="E47" s="112"/>
      <c r="F47" s="112"/>
    </row>
  </sheetData>
  <sheetProtection/>
  <mergeCells count="3">
    <mergeCell ref="A3:F3"/>
    <mergeCell ref="D46:F46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2022-03-09T14:45:51Z</cp:lastPrinted>
  <dcterms:created xsi:type="dcterms:W3CDTF">2019-04-29T15:21:29Z</dcterms:created>
  <dcterms:modified xsi:type="dcterms:W3CDTF">2022-03-09T14:45:59Z</dcterms:modified>
  <cp:category/>
  <cp:version/>
  <cp:contentType/>
  <cp:contentStatus/>
</cp:coreProperties>
</file>