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tabRatio="714" activeTab="0"/>
  </bookViews>
  <sheets>
    <sheet name="Balance General" sheetId="1" r:id="rId1"/>
    <sheet name="Estado de Resultados" sheetId="2" r:id="rId2"/>
  </sheets>
  <definedNames>
    <definedName name="_xlnm.Print_Area" localSheetId="0">'Balance General'!$A$2:$L$56</definedName>
    <definedName name="_xlnm.Print_Area" localSheetId="1">'Estado de Resultados'!$A$2:$H$66</definedName>
  </definedNames>
  <calcPr fullCalcOnLoad="1"/>
</workbook>
</file>

<file path=xl/sharedStrings.xml><?xml version="1.0" encoding="utf-8"?>
<sst xmlns="http://schemas.openxmlformats.org/spreadsheetml/2006/main" count="73" uniqueCount="69">
  <si>
    <t>MENOS:</t>
  </si>
  <si>
    <t>Resultado Bruto</t>
  </si>
  <si>
    <t>Resultado de Operaciones Ordinarias</t>
  </si>
  <si>
    <t>ACTIVO</t>
  </si>
  <si>
    <t>PASIVO</t>
  </si>
  <si>
    <t>NO CORRIENTE</t>
  </si>
  <si>
    <t>Capital Social</t>
  </si>
  <si>
    <t xml:space="preserve">TOTAL DE ACTIVO </t>
  </si>
  <si>
    <t>OPTIMA SERVICIOS FINANCIEROS, S.A. DE C.V.</t>
  </si>
  <si>
    <t>ACTIVO CORRIENTE</t>
  </si>
  <si>
    <t>PASIVO CORRIENTE</t>
  </si>
  <si>
    <t xml:space="preserve">Pasivo por Impuesto Sobre la Renta Diferido </t>
  </si>
  <si>
    <t xml:space="preserve">PATRIMONIO </t>
  </si>
  <si>
    <t>Costos de Intermediacion Financiera</t>
  </si>
  <si>
    <t>Intereses Moratorios</t>
  </si>
  <si>
    <t xml:space="preserve">INGRESOS DE OPERACIÓN </t>
  </si>
  <si>
    <t xml:space="preserve">Gastos de Operación </t>
  </si>
  <si>
    <t xml:space="preserve">Intangibles </t>
  </si>
  <si>
    <t xml:space="preserve">TOTAL PASIVO + PATRIMONIO </t>
  </si>
  <si>
    <t>Credito Fiscal - IVA</t>
  </si>
  <si>
    <t xml:space="preserve">Propiedad Planta y Equipo </t>
  </si>
  <si>
    <t>Provisión para incobrabilidad de préstamos</t>
  </si>
  <si>
    <t>Total gastos</t>
  </si>
  <si>
    <t>Ingresos - seguros</t>
  </si>
  <si>
    <t>INGRESOS TOTALES</t>
  </si>
  <si>
    <t xml:space="preserve">Factibilidad y Estructuracion de Credito </t>
  </si>
  <si>
    <t>Gastos No Operativos</t>
  </si>
  <si>
    <t>Utilidad antes de Impuestos</t>
  </si>
  <si>
    <t>Gastos de personal</t>
  </si>
  <si>
    <t>Gastos de administración y ventas</t>
  </si>
  <si>
    <t>Gastos de depreciación y amortización</t>
  </si>
  <si>
    <t>Ingresos Financieros</t>
  </si>
  <si>
    <t xml:space="preserve">Efectivo y equivalentes </t>
  </si>
  <si>
    <t>(-) Provisión para Incobrabilidades</t>
  </si>
  <si>
    <t>Cuentas y documentos por cobrar</t>
  </si>
  <si>
    <t xml:space="preserve">Bienes muebles disponibles para la venta </t>
  </si>
  <si>
    <t>Pagos anticipados</t>
  </si>
  <si>
    <t>Depreciacion acumulada - Propiedad Planta y Equipo</t>
  </si>
  <si>
    <t>Inversiones permanentes</t>
  </si>
  <si>
    <t xml:space="preserve">Activo por impuesto diferido </t>
  </si>
  <si>
    <t>Activos en desarrollo</t>
  </si>
  <si>
    <t xml:space="preserve">Cuentas y documentos por pagar </t>
  </si>
  <si>
    <t xml:space="preserve">Retencion por pagar </t>
  </si>
  <si>
    <t xml:space="preserve">Utilidad del presente ejercicio </t>
  </si>
  <si>
    <t>Reserva legal acumulada</t>
  </si>
  <si>
    <t>(Cifras Expresadas en Dólares de Los Estados Unidos de América)</t>
  </si>
  <si>
    <t>Utilidad de ejercicios anteriores</t>
  </si>
  <si>
    <t>Pago a cuenta del Impuesto Sobre la Renta</t>
  </si>
  <si>
    <t>Papel Bursatil</t>
  </si>
  <si>
    <t>Debito Fiscal - IVA</t>
  </si>
  <si>
    <t xml:space="preserve">OPTIMA SERVICIOS FINANCIEROS, SOCIEDAD ANÓNIMA DE CAPITAL VARIABLE </t>
  </si>
  <si>
    <t>Cartera de créditos - Corto Plazo</t>
  </si>
  <si>
    <t>Cartera de créditos - Largo Plazo</t>
  </si>
  <si>
    <t>Préstamos por arrendamiento - Largo Plazo</t>
  </si>
  <si>
    <t>Préstamos por arrendamiento</t>
  </si>
  <si>
    <t>Préstamos a Corto Plazo</t>
  </si>
  <si>
    <t xml:space="preserve">Préstamos por pagar a Largo Plazo </t>
  </si>
  <si>
    <t>Impuesto Sobre la Renta por Pagar</t>
  </si>
  <si>
    <t>Deuda Subordinada</t>
  </si>
  <si>
    <t>(Cifras expresadas en dólares de los Estados Unidos de América)</t>
  </si>
  <si>
    <t xml:space="preserve">INGRESOS DE NO OPERACIÓN </t>
  </si>
  <si>
    <t xml:space="preserve">Otros </t>
  </si>
  <si>
    <t>Acreedores varios</t>
  </si>
  <si>
    <t>Utilidad después de Impuesto Sobre la Renta</t>
  </si>
  <si>
    <t>Otros ingresos de operación</t>
  </si>
  <si>
    <t>Intereses convencionales</t>
  </si>
  <si>
    <t>Recuperacion de préstamos e intereses</t>
  </si>
  <si>
    <t>BALANCE GENERAL AL 28 DE FEBRERO DE 2022</t>
  </si>
  <si>
    <t>ESTADO DE RESULTADO  DEL 01 DE ENERO AL 28 DE FEBRERO 2022</t>
  </si>
</sst>
</file>

<file path=xl/styles.xml><?xml version="1.0" encoding="utf-8"?>
<styleSheet xmlns="http://schemas.openxmlformats.org/spreadsheetml/2006/main">
  <numFmts count="4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#,##0.00;[Red]#,##0.00"/>
    <numFmt numFmtId="174" formatCode="#,##0_ ;[Blue]\-#,##0\ "/>
    <numFmt numFmtId="175" formatCode="#,##0_ ;[Red]\-#,##0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.0_);_(* \(#,##0.0\);_(* &quot;-&quot;??_);_(@_)"/>
    <numFmt numFmtId="181" formatCode="_(* #,##0_);_(* \(#,##0\);_(* &quot;-&quot;??_);_(@_)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-&quot;$&quot;* #,##0.0000000_-;\-&quot;$&quot;* #,##0.0000000_-;_-&quot;$&quot;* &quot;-&quot;???????_-;_-@_-"/>
    <numFmt numFmtId="187" formatCode="_(&quot;$&quot;* #,##0.00000_);_(&quot;$&quot;* \(#,##0.00000\);_(&quot;$&quot;* &quot;-&quot;??_);_(@_)"/>
    <numFmt numFmtId="188" formatCode="&quot;$&quot;#,##0.0000000"/>
    <numFmt numFmtId="189" formatCode="_(&quot;$&quot;* #,##0.000000_);_(&quot;$&quot;* \(#,##0.000000\);_(&quot;$&quot;* &quot;-&quot;??_);_(@_)"/>
    <numFmt numFmtId="190" formatCode="[$-80A]dddd\,\ d&quot; de &quot;mmmm&quot; de &quot;yyyy"/>
    <numFmt numFmtId="191" formatCode="[$-80A]hh:mm:ss\ AM/PM"/>
    <numFmt numFmtId="192" formatCode="&quot;$&quot;#,##0.000000"/>
    <numFmt numFmtId="193" formatCode="_-&quot;$&quot;* #,##0.0000000000_-;\-&quot;$&quot;* #,##0.0000000000_-;_-&quot;$&quot;* &quot;-&quot;??????????_-;_-@_-"/>
    <numFmt numFmtId="194" formatCode="_-&quot;$&quot;* #,##0.000_-;\-&quot;$&quot;* #,##0.000_-;_-&quot;$&quot;* &quot;-&quot;??_-;_-@_-"/>
    <numFmt numFmtId="195" formatCode="_-&quot;$&quot;* #,##0.0000_-;\-&quot;$&quot;* #,##0.0000_-;_-&quot;$&quot;* &quot;-&quot;??_-;_-@_-"/>
    <numFmt numFmtId="196" formatCode="_-&quot;$&quot;* #,##0.00000_-;\-&quot;$&quot;* #,##0.00000_-;_-&quot;$&quot;* &quot;-&quot;??_-;_-@_-"/>
    <numFmt numFmtId="197" formatCode="_-&quot;$&quot;* #,##0.00000_-;\-&quot;$&quot;* #,##0.00000_-;_-&quot;$&quot;* &quot;-&quot;?????_-;_-@_-"/>
    <numFmt numFmtId="198" formatCode="_-&quot;$&quot;* #,##0.0000_-;\-&quot;$&quot;* #,##0.0000_-;_-&quot;$&quot;* &quot;-&quot;????_-;_-@_-"/>
    <numFmt numFmtId="199" formatCode="_(&quot;$&quot;* #,##0.0000000_);_(&quot;$&quot;* \(#,##0.0000000\);_(&quot;$&quot;* &quot;-&quot;??_);_(@_)"/>
    <numFmt numFmtId="200" formatCode="_(&quot;$&quot;* #,##0.00000000_);_(&quot;$&quot;* \(#,##0.00000000\);_(&quot;$&quot;* &quot;-&quot;??_);_(@_)"/>
    <numFmt numFmtId="201" formatCode="_(&quot;$&quot;* #,##0.000000000_);_(&quot;$&quot;* \(#,##0.000000000\);_(&quot;$&quot;* &quot;-&quot;??_);_(@_)"/>
    <numFmt numFmtId="202" formatCode="_(&quot;$&quot;* #,##0.0000000000_);_(&quot;$&quot;* \(#,##0.0000000000\);_(&quot;$&quot;* &quot;-&quot;??_);_(@_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u val="single"/>
      <sz val="12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b/>
      <u val="single"/>
      <sz val="24"/>
      <name val="Arial"/>
      <family val="2"/>
    </font>
    <font>
      <sz val="22.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24"/>
      <color indexed="8"/>
      <name val="Calibri"/>
      <family val="2"/>
    </font>
    <font>
      <sz val="24"/>
      <color indexed="9"/>
      <name val="Arial"/>
      <family val="2"/>
    </font>
    <font>
      <sz val="24"/>
      <color indexed="10"/>
      <name val="Arial"/>
      <family val="2"/>
    </font>
    <font>
      <b/>
      <sz val="24"/>
      <color indexed="9"/>
      <name val="Arial"/>
      <family val="2"/>
    </font>
    <font>
      <sz val="2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2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24"/>
      <color theme="1"/>
      <name val="Calibri"/>
      <family val="2"/>
    </font>
    <font>
      <sz val="24"/>
      <color theme="0"/>
      <name val="Arial"/>
      <family val="2"/>
    </font>
    <font>
      <sz val="24"/>
      <color rgb="FFFF0000"/>
      <name val="Arial"/>
      <family val="2"/>
    </font>
    <font>
      <b/>
      <sz val="24"/>
      <color theme="0"/>
      <name val="Arial"/>
      <family val="2"/>
    </font>
    <font>
      <sz val="2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4" fillId="0" borderId="8" applyNumberFormat="0" applyFill="0" applyAlignment="0" applyProtection="0"/>
    <xf numFmtId="0" fontId="55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56" fillId="0" borderId="0" xfId="0" applyFont="1" applyAlignment="1">
      <alignment/>
    </xf>
    <xf numFmtId="172" fontId="56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4" fontId="56" fillId="0" borderId="0" xfId="0" applyNumberFormat="1" applyFont="1" applyAlignment="1">
      <alignment/>
    </xf>
    <xf numFmtId="170" fontId="4" fillId="33" borderId="0" xfId="51" applyFont="1" applyFill="1" applyBorder="1" applyAlignment="1">
      <alignment/>
    </xf>
    <xf numFmtId="170" fontId="4" fillId="33" borderId="10" xfId="51" applyFont="1" applyFill="1" applyBorder="1" applyAlignment="1">
      <alignment/>
    </xf>
    <xf numFmtId="2" fontId="2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56" fillId="33" borderId="0" xfId="0" applyFont="1" applyFill="1" applyAlignment="1">
      <alignment/>
    </xf>
    <xf numFmtId="172" fontId="4" fillId="33" borderId="0" xfId="0" applyNumberFormat="1" applyFont="1" applyFill="1" applyBorder="1" applyAlignment="1">
      <alignment/>
    </xf>
    <xf numFmtId="172" fontId="4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horizontal="left"/>
    </xf>
    <xf numFmtId="170" fontId="56" fillId="33" borderId="0" xfId="51" applyFont="1" applyFill="1" applyAlignment="1">
      <alignment/>
    </xf>
    <xf numFmtId="170" fontId="56" fillId="33" borderId="0" xfId="0" applyNumberFormat="1" applyFont="1" applyFill="1" applyAlignment="1">
      <alignment/>
    </xf>
    <xf numFmtId="170" fontId="56" fillId="33" borderId="10" xfId="51" applyFont="1" applyFill="1" applyBorder="1" applyAlignment="1">
      <alignment/>
    </xf>
    <xf numFmtId="171" fontId="56" fillId="33" borderId="0" xfId="49" applyFont="1" applyFill="1" applyAlignment="1">
      <alignment/>
    </xf>
    <xf numFmtId="167" fontId="56" fillId="33" borderId="0" xfId="0" applyNumberFormat="1" applyFont="1" applyFill="1" applyAlignment="1">
      <alignment/>
    </xf>
    <xf numFmtId="172" fontId="56" fillId="33" borderId="0" xfId="0" applyNumberFormat="1" applyFont="1" applyFill="1" applyAlignment="1">
      <alignment/>
    </xf>
    <xf numFmtId="170" fontId="56" fillId="33" borderId="0" xfId="51" applyFont="1" applyFill="1" applyBorder="1" applyAlignment="1">
      <alignment/>
    </xf>
    <xf numFmtId="171" fontId="56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0" xfId="0" applyNumberFormat="1" applyFont="1" applyFill="1" applyAlignment="1">
      <alignment horizontal="center"/>
    </xf>
    <xf numFmtId="171" fontId="56" fillId="33" borderId="0" xfId="49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2" fontId="4" fillId="33" borderId="0" xfId="0" applyNumberFormat="1" applyFont="1" applyFill="1" applyBorder="1" applyAlignment="1">
      <alignment/>
    </xf>
    <xf numFmtId="2" fontId="2" fillId="33" borderId="0" xfId="0" applyNumberFormat="1" applyFont="1" applyFill="1" applyBorder="1" applyAlignment="1">
      <alignment/>
    </xf>
    <xf numFmtId="2" fontId="8" fillId="33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2" fontId="58" fillId="33" borderId="0" xfId="0" applyNumberFormat="1" applyFont="1" applyFill="1" applyAlignment="1">
      <alignment/>
    </xf>
    <xf numFmtId="170" fontId="8" fillId="0" borderId="0" xfId="51" applyFont="1" applyFill="1" applyAlignment="1">
      <alignment/>
    </xf>
    <xf numFmtId="170" fontId="57" fillId="0" borderId="0" xfId="51" applyFont="1" applyFill="1" applyAlignment="1">
      <alignment/>
    </xf>
    <xf numFmtId="170" fontId="8" fillId="0" borderId="0" xfId="51" applyFont="1" applyFill="1" applyBorder="1" applyAlignment="1">
      <alignment/>
    </xf>
    <xf numFmtId="170" fontId="8" fillId="0" borderId="10" xfId="51" applyFont="1" applyFill="1" applyBorder="1" applyAlignment="1">
      <alignment/>
    </xf>
    <xf numFmtId="170" fontId="57" fillId="0" borderId="0" xfId="51" applyFont="1" applyFill="1" applyBorder="1" applyAlignment="1">
      <alignment/>
    </xf>
    <xf numFmtId="170" fontId="2" fillId="33" borderId="0" xfId="51" applyFont="1" applyFill="1" applyAlignment="1">
      <alignment/>
    </xf>
    <xf numFmtId="170" fontId="2" fillId="33" borderId="0" xfId="51" applyFont="1" applyFill="1" applyAlignment="1">
      <alignment/>
    </xf>
    <xf numFmtId="170" fontId="4" fillId="33" borderId="0" xfId="51" applyFont="1" applyFill="1" applyAlignment="1">
      <alignment/>
    </xf>
    <xf numFmtId="170" fontId="4" fillId="33" borderId="0" xfId="51" applyFont="1" applyFill="1" applyBorder="1" applyAlignment="1">
      <alignment/>
    </xf>
    <xf numFmtId="170" fontId="58" fillId="33" borderId="0" xfId="51" applyFont="1" applyFill="1" applyAlignment="1">
      <alignment/>
    </xf>
    <xf numFmtId="170" fontId="2" fillId="33" borderId="10" xfId="51" applyNumberFormat="1" applyFont="1" applyFill="1" applyBorder="1" applyAlignment="1">
      <alignment/>
    </xf>
    <xf numFmtId="170" fontId="8" fillId="0" borderId="10" xfId="51" applyNumberFormat="1" applyFont="1" applyFill="1" applyBorder="1" applyAlignment="1">
      <alignment/>
    </xf>
    <xf numFmtId="170" fontId="2" fillId="33" borderId="10" xfId="51" applyFont="1" applyFill="1" applyBorder="1" applyAlignment="1">
      <alignment/>
    </xf>
    <xf numFmtId="0" fontId="59" fillId="33" borderId="0" xfId="0" applyFont="1" applyFill="1" applyAlignment="1">
      <alignment/>
    </xf>
    <xf numFmtId="0" fontId="59" fillId="33" borderId="0" xfId="0" applyFont="1" applyFill="1" applyAlignment="1">
      <alignment horizontal="center"/>
    </xf>
    <xf numFmtId="170" fontId="56" fillId="33" borderId="0" xfId="53" applyFont="1" applyFill="1" applyAlignment="1">
      <alignment/>
    </xf>
    <xf numFmtId="0" fontId="58" fillId="33" borderId="0" xfId="0" applyFont="1" applyFill="1" applyAlignment="1">
      <alignment/>
    </xf>
    <xf numFmtId="170" fontId="2" fillId="33" borderId="0" xfId="53" applyFont="1" applyFill="1" applyBorder="1" applyAlignment="1">
      <alignment/>
    </xf>
    <xf numFmtId="0" fontId="3" fillId="33" borderId="0" xfId="0" applyFont="1" applyFill="1" applyAlignment="1">
      <alignment/>
    </xf>
    <xf numFmtId="170" fontId="4" fillId="33" borderId="0" xfId="53" applyFont="1" applyFill="1" applyAlignment="1">
      <alignment/>
    </xf>
    <xf numFmtId="170" fontId="4" fillId="0" borderId="0" xfId="53" applyFont="1" applyFill="1" applyAlignment="1">
      <alignment horizontal="center"/>
    </xf>
    <xf numFmtId="170" fontId="2" fillId="33" borderId="0" xfId="51" applyFont="1" applyFill="1" applyBorder="1" applyAlignment="1">
      <alignment/>
    </xf>
    <xf numFmtId="170" fontId="2" fillId="33" borderId="11" xfId="53" applyFont="1" applyFill="1" applyBorder="1" applyAlignment="1">
      <alignment/>
    </xf>
    <xf numFmtId="44" fontId="56" fillId="33" borderId="0" xfId="0" applyNumberFormat="1" applyFont="1" applyFill="1" applyAlignment="1">
      <alignment/>
    </xf>
    <xf numFmtId="183" fontId="8" fillId="0" borderId="0" xfId="51" applyNumberFormat="1" applyFont="1" applyFill="1" applyBorder="1" applyAlignment="1">
      <alignment/>
    </xf>
    <xf numFmtId="183" fontId="57" fillId="33" borderId="0" xfId="0" applyNumberFormat="1" applyFont="1" applyFill="1" applyAlignment="1">
      <alignment/>
    </xf>
    <xf numFmtId="183" fontId="56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Continuous"/>
    </xf>
    <xf numFmtId="2" fontId="8" fillId="0" borderId="0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Continuous"/>
    </xf>
    <xf numFmtId="2" fontId="7" fillId="0" borderId="0" xfId="0" applyNumberFormat="1" applyFont="1" applyFill="1" applyAlignment="1">
      <alignment horizontal="center"/>
    </xf>
    <xf numFmtId="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/>
    </xf>
    <xf numFmtId="172" fontId="8" fillId="0" borderId="0" xfId="0" applyNumberFormat="1" applyFont="1" applyFill="1" applyAlignment="1">
      <alignment/>
    </xf>
    <xf numFmtId="170" fontId="8" fillId="0" borderId="0" xfId="51" applyNumberFormat="1" applyFont="1" applyFill="1" applyAlignment="1">
      <alignment/>
    </xf>
    <xf numFmtId="4" fontId="8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left"/>
    </xf>
    <xf numFmtId="170" fontId="60" fillId="0" borderId="0" xfId="51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left"/>
    </xf>
    <xf numFmtId="0" fontId="57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170" fontId="57" fillId="0" borderId="0" xfId="51" applyNumberFormat="1" applyFont="1" applyFill="1" applyAlignment="1">
      <alignment/>
    </xf>
    <xf numFmtId="44" fontId="57" fillId="0" borderId="0" xfId="0" applyNumberFormat="1" applyFont="1" applyFill="1" applyAlignment="1">
      <alignment/>
    </xf>
    <xf numFmtId="2" fontId="7" fillId="0" borderId="0" xfId="0" applyNumberFormat="1" applyFont="1" applyFill="1" applyAlignment="1">
      <alignment horizontal="left"/>
    </xf>
    <xf numFmtId="170" fontId="7" fillId="0" borderId="12" xfId="51" applyFont="1" applyFill="1" applyBorder="1" applyAlignment="1">
      <alignment/>
    </xf>
    <xf numFmtId="170" fontId="7" fillId="0" borderId="0" xfId="51" applyFont="1" applyFill="1" applyAlignment="1">
      <alignment/>
    </xf>
    <xf numFmtId="171" fontId="8" fillId="0" borderId="0" xfId="49" applyFont="1" applyFill="1" applyAlignment="1">
      <alignment/>
    </xf>
    <xf numFmtId="199" fontId="8" fillId="0" borderId="0" xfId="51" applyNumberFormat="1" applyFont="1" applyFill="1" applyAlignment="1">
      <alignment/>
    </xf>
    <xf numFmtId="170" fontId="7" fillId="0" borderId="0" xfId="51" applyFont="1" applyFill="1" applyAlignment="1">
      <alignment horizontal="center"/>
    </xf>
    <xf numFmtId="185" fontId="8" fillId="0" borderId="0" xfId="0" applyNumberFormat="1" applyFont="1" applyFill="1" applyAlignment="1">
      <alignment/>
    </xf>
    <xf numFmtId="0" fontId="61" fillId="0" borderId="0" xfId="0" applyFont="1" applyFill="1" applyBorder="1" applyAlignment="1">
      <alignment/>
    </xf>
    <xf numFmtId="185" fontId="57" fillId="0" borderId="0" xfId="0" applyNumberFormat="1" applyFont="1" applyFill="1" applyAlignment="1">
      <alignment/>
    </xf>
    <xf numFmtId="44" fontId="57" fillId="0" borderId="0" xfId="0" applyNumberFormat="1" applyFont="1" applyFill="1" applyBorder="1" applyAlignment="1">
      <alignment/>
    </xf>
    <xf numFmtId="196" fontId="57" fillId="0" borderId="0" xfId="0" applyNumberFormat="1" applyFont="1" applyFill="1" applyAlignment="1">
      <alignment/>
    </xf>
    <xf numFmtId="0" fontId="62" fillId="0" borderId="0" xfId="0" applyFont="1" applyFill="1" applyBorder="1" applyAlignment="1">
      <alignment/>
    </xf>
    <xf numFmtId="4" fontId="61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2" fontId="7" fillId="0" borderId="0" xfId="0" applyNumberFormat="1" applyFont="1" applyFill="1" applyBorder="1" applyAlignment="1">
      <alignment horizontal="center"/>
    </xf>
    <xf numFmtId="2" fontId="63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57" fillId="0" borderId="0" xfId="0" applyNumberFormat="1" applyFont="1" applyFill="1" applyAlignment="1">
      <alignment/>
    </xf>
    <xf numFmtId="49" fontId="56" fillId="0" borderId="0" xfId="0" applyNumberFormat="1" applyFont="1" applyAlignment="1">
      <alignment/>
    </xf>
    <xf numFmtId="49" fontId="56" fillId="34" borderId="0" xfId="0" applyNumberFormat="1" applyFont="1" applyFill="1" applyAlignment="1">
      <alignment/>
    </xf>
    <xf numFmtId="170" fontId="56" fillId="34" borderId="0" xfId="0" applyNumberFormat="1" applyFont="1" applyFill="1" applyAlignment="1">
      <alignment/>
    </xf>
    <xf numFmtId="44" fontId="4" fillId="0" borderId="0" xfId="51" applyNumberFormat="1" applyFont="1" applyFill="1" applyAlignment="1">
      <alignment/>
    </xf>
    <xf numFmtId="170" fontId="64" fillId="0" borderId="0" xfId="0" applyNumberFormat="1" applyFont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2" fontId="7" fillId="0" borderId="0" xfId="0" applyNumberFormat="1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0" fontId="58" fillId="33" borderId="0" xfId="0" applyFont="1" applyFill="1" applyAlignment="1">
      <alignment horizontal="center"/>
    </xf>
    <xf numFmtId="0" fontId="59" fillId="33" borderId="0" xfId="0" applyFont="1" applyFill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18.emf" /><Relationship Id="rId3" Type="http://schemas.openxmlformats.org/officeDocument/2006/relationships/image" Target="../media/image19.emf" /><Relationship Id="rId4" Type="http://schemas.openxmlformats.org/officeDocument/2006/relationships/image" Target="../media/image16.emf" /><Relationship Id="rId5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Relationship Id="rId2" Type="http://schemas.openxmlformats.org/officeDocument/2006/relationships/image" Target="../media/image22.emf" /><Relationship Id="rId3" Type="http://schemas.openxmlformats.org/officeDocument/2006/relationships/image" Target="../media/image23.emf" /><Relationship Id="rId4" Type="http://schemas.openxmlformats.org/officeDocument/2006/relationships/image" Target="../media/image20.emf" /><Relationship Id="rId5" Type="http://schemas.openxmlformats.org/officeDocument/2006/relationships/image" Target="../media/image1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3800475</xdr:colOff>
      <xdr:row>46</xdr:row>
      <xdr:rowOff>171450</xdr:rowOff>
    </xdr:from>
    <xdr:to>
      <xdr:col>9</xdr:col>
      <xdr:colOff>1409700</xdr:colOff>
      <xdr:row>54</xdr:row>
      <xdr:rowOff>171450</xdr:rowOff>
    </xdr:to>
    <xdr:grpSp>
      <xdr:nvGrpSpPr>
        <xdr:cNvPr id="1" name="Grupo 1"/>
        <xdr:cNvGrpSpPr>
          <a:grpSpLocks/>
        </xdr:cNvGrpSpPr>
      </xdr:nvGrpSpPr>
      <xdr:grpSpPr>
        <a:xfrm>
          <a:off x="5295900" y="19497675"/>
          <a:ext cx="16773525" cy="2857500"/>
          <a:chOff x="5300663" y="19483388"/>
          <a:chExt cx="16754459" cy="3219449"/>
        </a:xfrm>
        <a:solidFill>
          <a:srgbClr val="FFFFFF"/>
        </a:solidFill>
      </xdr:grpSpPr>
      <xdr:grpSp>
        <xdr:nvGrpSpPr>
          <xdr:cNvPr id="2" name="Grupo 12"/>
          <xdr:cNvGrpSpPr>
            <a:grpSpLocks/>
          </xdr:cNvGrpSpPr>
        </xdr:nvGrpSpPr>
        <xdr:grpSpPr>
          <a:xfrm>
            <a:off x="5300663" y="19483388"/>
            <a:ext cx="16649744" cy="3190474"/>
            <a:chOff x="8676409" y="3359727"/>
            <a:chExt cx="16661825" cy="3464172"/>
          </a:xfrm>
          <a:solidFill>
            <a:srgbClr val="FFFFFF"/>
          </a:solidFill>
        </xdr:grpSpPr>
        <xdr:pic>
          <xdr:nvPicPr>
            <xdr:cNvPr id="3" name="Imagen 13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8676409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4" name="Imagen 14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20827045" y="3359727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Imagen 15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8676409" y="6028872"/>
              <a:ext cx="4511189" cy="79502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pic>
        <xdr:nvPicPr>
          <xdr:cNvPr id="6" name="Imagen 7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7548173" y="21550274"/>
            <a:ext cx="4506949" cy="115256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428625</xdr:colOff>
      <xdr:row>2</xdr:row>
      <xdr:rowOff>76200</xdr:rowOff>
    </xdr:from>
    <xdr:to>
      <xdr:col>7</xdr:col>
      <xdr:colOff>2114550</xdr:colOff>
      <xdr:row>2</xdr:row>
      <xdr:rowOff>1647825</xdr:rowOff>
    </xdr:to>
    <xdr:pic>
      <xdr:nvPicPr>
        <xdr:cNvPr id="7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11125200" y="1247775"/>
          <a:ext cx="521017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56</xdr:row>
      <xdr:rowOff>47625</xdr:rowOff>
    </xdr:from>
    <xdr:to>
      <xdr:col>7</xdr:col>
      <xdr:colOff>542925</xdr:colOff>
      <xdr:row>65</xdr:row>
      <xdr:rowOff>9525</xdr:rowOff>
    </xdr:to>
    <xdr:grpSp>
      <xdr:nvGrpSpPr>
        <xdr:cNvPr id="1" name="Grupo 7"/>
        <xdr:cNvGrpSpPr>
          <a:grpSpLocks/>
        </xdr:cNvGrpSpPr>
      </xdr:nvGrpSpPr>
      <xdr:grpSpPr>
        <a:xfrm>
          <a:off x="847725" y="11391900"/>
          <a:ext cx="6410325" cy="1676400"/>
          <a:chOff x="762000" y="1821656"/>
          <a:chExt cx="6665649" cy="1676395"/>
        </a:xfrm>
        <a:solidFill>
          <a:srgbClr val="FFFFFF"/>
        </a:solidFill>
      </xdr:grpSpPr>
      <xdr:pic>
        <xdr:nvPicPr>
          <xdr:cNvPr id="2" name="Imagen 8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62000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Imagen 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978023" y="1821656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Imagen 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2000" y="3083562"/>
            <a:ext cx="2449626" cy="414489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3</xdr:col>
      <xdr:colOff>752475</xdr:colOff>
      <xdr:row>61</xdr:row>
      <xdr:rowOff>171450</xdr:rowOff>
    </xdr:from>
    <xdr:to>
      <xdr:col>7</xdr:col>
      <xdr:colOff>419100</xdr:colOff>
      <xdr:row>65</xdr:row>
      <xdr:rowOff>19050</xdr:rowOff>
    </xdr:to>
    <xdr:pic>
      <xdr:nvPicPr>
        <xdr:cNvPr id="5" name="Imagen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72025" y="12468225"/>
          <a:ext cx="2362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2609850</xdr:colOff>
      <xdr:row>2</xdr:row>
      <xdr:rowOff>95250</xdr:rowOff>
    </xdr:from>
    <xdr:to>
      <xdr:col>3</xdr:col>
      <xdr:colOff>1038225</xdr:colOff>
      <xdr:row>4</xdr:row>
      <xdr:rowOff>114300</xdr:rowOff>
    </xdr:to>
    <xdr:pic>
      <xdr:nvPicPr>
        <xdr:cNvPr id="6" name="Imagen 7" descr="O:\Desarrollo\Mercadeo\LOGOS\sin Eslogan\logo c1 sin eslogan.png"/>
        <xdr:cNvPicPr preferRelativeResize="1">
          <a:picLocks noChangeAspect="1"/>
        </xdr:cNvPicPr>
      </xdr:nvPicPr>
      <xdr:blipFill>
        <a:blip r:embed="rId5"/>
        <a:srcRect l="16140" t="37388" r="15354" b="35675"/>
        <a:stretch>
          <a:fillRect/>
        </a:stretch>
      </xdr:blipFill>
      <xdr:spPr>
        <a:xfrm>
          <a:off x="2981325" y="438150"/>
          <a:ext cx="2076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2:R53"/>
  <sheetViews>
    <sheetView showGridLines="0" tabSelected="1" zoomScale="40" zoomScaleNormal="40" zoomScalePageLayoutView="0" workbookViewId="0" topLeftCell="A25">
      <selection activeCell="N30" sqref="N30"/>
    </sheetView>
  </sheetViews>
  <sheetFormatPr defaultColWidth="11.421875" defaultRowHeight="15"/>
  <cols>
    <col min="1" max="1" width="22.421875" style="1" customWidth="1"/>
    <col min="2" max="2" width="93.28125" style="30" customWidth="1"/>
    <col min="3" max="3" width="3.28125" style="30" customWidth="1"/>
    <col min="4" max="4" width="38.28125" style="30" customWidth="1"/>
    <col min="5" max="5" width="3.140625" style="30" customWidth="1"/>
    <col min="6" max="6" width="38.28125" style="30" customWidth="1"/>
    <col min="7" max="7" width="14.57421875" style="30" customWidth="1"/>
    <col min="8" max="8" width="93.28125" style="30" customWidth="1"/>
    <col min="9" max="9" width="3.28125" style="30" customWidth="1"/>
    <col min="10" max="10" width="39.00390625" style="30" customWidth="1"/>
    <col min="11" max="11" width="3.28125" style="30" customWidth="1"/>
    <col min="12" max="12" width="38.28125" style="30" customWidth="1"/>
    <col min="13" max="13" width="41.8515625" style="1" customWidth="1"/>
    <col min="14" max="15" width="38.28125" style="1" customWidth="1"/>
    <col min="16" max="16384" width="11.421875" style="1" customWidth="1"/>
  </cols>
  <sheetData>
    <row r="1" ht="58.5" customHeight="1"/>
    <row r="2" spans="2:12" ht="33.75" customHeight="1">
      <c r="B2" s="111" t="s">
        <v>50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2" ht="135" customHeigh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2:12" ht="30">
      <c r="B4" s="112" t="s">
        <v>67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2:12" ht="30">
      <c r="B5" s="111" t="s">
        <v>59</v>
      </c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2:12" ht="30"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</row>
    <row r="7" spans="2:12" ht="30"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</row>
    <row r="8" spans="2:12" ht="30">
      <c r="B8" s="62"/>
      <c r="C8" s="63"/>
      <c r="D8" s="63"/>
      <c r="E8" s="63"/>
      <c r="F8" s="63"/>
      <c r="G8" s="64"/>
      <c r="H8" s="63"/>
      <c r="I8" s="63"/>
      <c r="J8" s="65"/>
      <c r="K8" s="63"/>
      <c r="L8" s="63"/>
    </row>
    <row r="9" spans="2:12" ht="30">
      <c r="B9" s="113" t="s">
        <v>3</v>
      </c>
      <c r="C9" s="113"/>
      <c r="D9" s="113"/>
      <c r="E9" s="113"/>
      <c r="F9" s="113"/>
      <c r="G9" s="113" t="s">
        <v>4</v>
      </c>
      <c r="H9" s="113"/>
      <c r="I9" s="113"/>
      <c r="J9" s="113"/>
      <c r="K9" s="113"/>
      <c r="L9" s="113"/>
    </row>
    <row r="10" spans="2:12" ht="30">
      <c r="B10" s="67"/>
      <c r="C10" s="67"/>
      <c r="D10" s="67"/>
      <c r="E10" s="67"/>
      <c r="G10" s="68"/>
      <c r="H10" s="69"/>
      <c r="I10" s="69"/>
      <c r="J10" s="70"/>
      <c r="K10" s="70"/>
      <c r="L10" s="70"/>
    </row>
    <row r="11" spans="2:12" ht="30">
      <c r="B11" s="71" t="s">
        <v>9</v>
      </c>
      <c r="C11" s="67"/>
      <c r="D11" s="72"/>
      <c r="E11" s="72"/>
      <c r="F11" s="73">
        <f>SUM(D13:D20)</f>
        <v>27079138.029999997</v>
      </c>
      <c r="G11" s="72"/>
      <c r="H11" s="71" t="s">
        <v>10</v>
      </c>
      <c r="I11" s="74"/>
      <c r="J11" s="72"/>
      <c r="K11" s="72"/>
      <c r="L11" s="32">
        <f>SUM(J12:J19)</f>
        <v>27747055.61</v>
      </c>
    </row>
    <row r="12" spans="2:15" ht="30">
      <c r="B12" s="75"/>
      <c r="C12" s="67"/>
      <c r="D12" s="72"/>
      <c r="E12" s="72"/>
      <c r="F12" s="32"/>
      <c r="G12" s="34"/>
      <c r="H12" s="67" t="s">
        <v>55</v>
      </c>
      <c r="I12" s="67"/>
      <c r="J12" s="34">
        <v>15077115.25</v>
      </c>
      <c r="K12" s="70"/>
      <c r="L12" s="34"/>
      <c r="M12" s="34"/>
      <c r="N12" s="56"/>
      <c r="O12" s="56"/>
    </row>
    <row r="13" spans="2:15" ht="30">
      <c r="B13" s="67" t="s">
        <v>32</v>
      </c>
      <c r="C13" s="67"/>
      <c r="D13" s="34">
        <v>6638788.1</v>
      </c>
      <c r="E13" s="72"/>
      <c r="F13" s="32"/>
      <c r="G13" s="34"/>
      <c r="H13" s="30" t="s">
        <v>48</v>
      </c>
      <c r="J13" s="34">
        <v>10617278.55</v>
      </c>
      <c r="L13" s="34"/>
      <c r="M13" s="34"/>
      <c r="N13" s="56"/>
      <c r="O13" s="56"/>
    </row>
    <row r="14" spans="2:15" ht="30">
      <c r="B14" s="76" t="s">
        <v>51</v>
      </c>
      <c r="D14" s="33">
        <v>21569874.430000003</v>
      </c>
      <c r="E14" s="72"/>
      <c r="F14" s="33"/>
      <c r="G14" s="34"/>
      <c r="H14" s="67" t="s">
        <v>41</v>
      </c>
      <c r="I14" s="67"/>
      <c r="J14" s="34">
        <v>1027043.58</v>
      </c>
      <c r="K14" s="70"/>
      <c r="L14" s="33"/>
      <c r="M14" s="34"/>
      <c r="N14" s="56"/>
      <c r="O14" s="56"/>
    </row>
    <row r="15" spans="2:15" ht="30">
      <c r="B15" s="76" t="s">
        <v>33</v>
      </c>
      <c r="D15" s="34">
        <v>-4471709.52</v>
      </c>
      <c r="F15" s="33"/>
      <c r="G15" s="34"/>
      <c r="H15" s="30" t="s">
        <v>62</v>
      </c>
      <c r="J15" s="34">
        <v>115797.19</v>
      </c>
      <c r="K15" s="70"/>
      <c r="L15" s="34"/>
      <c r="M15" s="34"/>
      <c r="N15" s="56"/>
      <c r="O15" s="56"/>
    </row>
    <row r="16" spans="2:15" ht="31.5">
      <c r="B16" s="76" t="s">
        <v>34</v>
      </c>
      <c r="C16" s="67"/>
      <c r="D16" s="34">
        <v>1617623.04</v>
      </c>
      <c r="F16" s="77"/>
      <c r="G16" s="34"/>
      <c r="H16" s="67" t="s">
        <v>42</v>
      </c>
      <c r="I16" s="69"/>
      <c r="J16" s="34">
        <v>142467.74</v>
      </c>
      <c r="K16" s="70"/>
      <c r="L16" s="34"/>
      <c r="M16" s="34"/>
      <c r="N16" s="56"/>
      <c r="O16" s="56"/>
    </row>
    <row r="17" spans="2:15" ht="31.5">
      <c r="B17" s="30" t="s">
        <v>35</v>
      </c>
      <c r="C17" s="67"/>
      <c r="D17" s="34">
        <v>797034.06</v>
      </c>
      <c r="F17" s="77"/>
      <c r="G17" s="34"/>
      <c r="H17" s="30" t="s">
        <v>57</v>
      </c>
      <c r="J17" s="34">
        <v>328253.44</v>
      </c>
      <c r="K17" s="70"/>
      <c r="L17" s="34"/>
      <c r="M17" s="34"/>
      <c r="N17" s="56"/>
      <c r="O17" s="56"/>
    </row>
    <row r="18" spans="2:15" ht="30">
      <c r="B18" s="67" t="s">
        <v>36</v>
      </c>
      <c r="C18" s="67"/>
      <c r="D18" s="34">
        <v>627308.74</v>
      </c>
      <c r="E18" s="72"/>
      <c r="F18" s="32"/>
      <c r="G18" s="34"/>
      <c r="H18" s="30" t="s">
        <v>49</v>
      </c>
      <c r="J18" s="34">
        <v>269575.04</v>
      </c>
      <c r="K18" s="70"/>
      <c r="L18" s="34"/>
      <c r="M18" s="34"/>
      <c r="N18" s="57"/>
      <c r="O18" s="56"/>
    </row>
    <row r="19" spans="2:15" ht="30">
      <c r="B19" s="67" t="s">
        <v>47</v>
      </c>
      <c r="C19" s="67"/>
      <c r="D19" s="34">
        <v>231540.49</v>
      </c>
      <c r="E19" s="72"/>
      <c r="F19" s="32"/>
      <c r="G19" s="34"/>
      <c r="H19" s="76" t="s">
        <v>54</v>
      </c>
      <c r="I19" s="69"/>
      <c r="J19" s="35">
        <v>169524.82</v>
      </c>
      <c r="L19" s="33"/>
      <c r="M19" s="34"/>
      <c r="N19" s="56"/>
      <c r="O19" s="56"/>
    </row>
    <row r="20" spans="2:15" ht="30">
      <c r="B20" s="78" t="s">
        <v>19</v>
      </c>
      <c r="C20" s="79"/>
      <c r="D20" s="35">
        <v>68678.69</v>
      </c>
      <c r="E20" s="72"/>
      <c r="F20" s="33"/>
      <c r="G20" s="34"/>
      <c r="H20" s="34"/>
      <c r="I20" s="34"/>
      <c r="J20" s="34"/>
      <c r="K20" s="34"/>
      <c r="L20" s="34"/>
      <c r="M20" s="34"/>
      <c r="N20" s="56"/>
      <c r="O20" s="56"/>
    </row>
    <row r="21" spans="2:15" ht="30">
      <c r="B21" s="78"/>
      <c r="C21" s="79"/>
      <c r="D21" s="34"/>
      <c r="E21" s="72"/>
      <c r="F21" s="33"/>
      <c r="G21" s="34"/>
      <c r="H21" s="76"/>
      <c r="M21" s="2"/>
      <c r="N21" s="56"/>
      <c r="O21" s="56"/>
    </row>
    <row r="22" spans="5:15" ht="30">
      <c r="E22" s="72"/>
      <c r="G22" s="34"/>
      <c r="M22" s="2"/>
      <c r="N22" s="58"/>
      <c r="O22" s="58"/>
    </row>
    <row r="23" spans="2:14" ht="30">
      <c r="B23" s="71" t="s">
        <v>5</v>
      </c>
      <c r="C23" s="67"/>
      <c r="D23" s="72"/>
      <c r="F23" s="32">
        <f>SUM(D24:D30)</f>
        <v>32369258.13</v>
      </c>
      <c r="H23" s="71" t="s">
        <v>5</v>
      </c>
      <c r="L23" s="34">
        <f>SUM(J24:J27)</f>
        <v>24248618.41</v>
      </c>
      <c r="M23" s="2"/>
      <c r="N23" s="34"/>
    </row>
    <row r="24" spans="2:14" ht="30">
      <c r="B24" s="30" t="s">
        <v>52</v>
      </c>
      <c r="D24" s="34">
        <v>29126685.52</v>
      </c>
      <c r="E24" s="72"/>
      <c r="F24" s="33"/>
      <c r="H24" s="67" t="s">
        <v>56</v>
      </c>
      <c r="J24" s="34">
        <v>20075851.5</v>
      </c>
      <c r="K24" s="34"/>
      <c r="L24" s="33"/>
      <c r="M24" s="29"/>
      <c r="N24" s="34"/>
    </row>
    <row r="25" spans="2:14" ht="30">
      <c r="B25" s="68" t="s">
        <v>20</v>
      </c>
      <c r="C25" s="68"/>
      <c r="D25" s="34">
        <v>3487179.09</v>
      </c>
      <c r="E25" s="70"/>
      <c r="F25" s="34"/>
      <c r="H25" s="30" t="s">
        <v>53</v>
      </c>
      <c r="J25" s="34">
        <v>575812.0700000001</v>
      </c>
      <c r="K25" s="34"/>
      <c r="L25" s="33"/>
      <c r="M25" s="29"/>
      <c r="N25" s="34"/>
    </row>
    <row r="26" spans="2:14" ht="30">
      <c r="B26" s="80" t="s">
        <v>37</v>
      </c>
      <c r="C26" s="68"/>
      <c r="D26" s="34">
        <v>-981286.78</v>
      </c>
      <c r="E26" s="68"/>
      <c r="F26" s="32"/>
      <c r="H26" s="30" t="s">
        <v>11</v>
      </c>
      <c r="J26" s="34">
        <v>96954.84</v>
      </c>
      <c r="M26" s="29"/>
      <c r="N26" s="34"/>
    </row>
    <row r="27" spans="2:14" ht="30">
      <c r="B27" s="30" t="s">
        <v>38</v>
      </c>
      <c r="D27" s="34">
        <v>2359.71</v>
      </c>
      <c r="E27" s="68"/>
      <c r="F27" s="32"/>
      <c r="H27" s="67" t="s">
        <v>58</v>
      </c>
      <c r="J27" s="35">
        <v>3500000</v>
      </c>
      <c r="M27" s="29"/>
      <c r="N27" s="34"/>
    </row>
    <row r="28" spans="2:14" ht="30">
      <c r="B28" s="68" t="s">
        <v>17</v>
      </c>
      <c r="D28" s="34">
        <v>540008.63</v>
      </c>
      <c r="E28" s="72"/>
      <c r="F28" s="33"/>
      <c r="K28" s="34"/>
      <c r="L28" s="34"/>
      <c r="M28" s="29"/>
      <c r="N28" s="34"/>
    </row>
    <row r="29" spans="2:14" ht="30">
      <c r="B29" s="30" t="s">
        <v>39</v>
      </c>
      <c r="D29" s="36">
        <v>26633.55</v>
      </c>
      <c r="F29" s="33"/>
      <c r="G29" s="67"/>
      <c r="M29" s="29"/>
      <c r="N29" s="29"/>
    </row>
    <row r="30" spans="2:12" ht="30">
      <c r="B30" s="30" t="s">
        <v>40</v>
      </c>
      <c r="D30" s="35">
        <v>167678.41</v>
      </c>
      <c r="F30" s="32"/>
      <c r="G30" s="67"/>
      <c r="H30" s="71" t="s">
        <v>12</v>
      </c>
      <c r="I30" s="67"/>
      <c r="J30" s="34"/>
      <c r="K30" s="34"/>
      <c r="L30" s="34">
        <f>SUM(J32:J35)</f>
        <v>7452722.14</v>
      </c>
    </row>
    <row r="31" spans="4:12" ht="30">
      <c r="D31" s="34"/>
      <c r="G31" s="67"/>
      <c r="H31" s="67"/>
      <c r="I31" s="67"/>
      <c r="J31" s="34"/>
      <c r="K31" s="34"/>
      <c r="L31" s="34"/>
    </row>
    <row r="32" spans="7:12" ht="30">
      <c r="G32" s="67"/>
      <c r="H32" s="68" t="s">
        <v>6</v>
      </c>
      <c r="I32" s="68"/>
      <c r="J32" s="34">
        <v>6778100</v>
      </c>
      <c r="K32" s="32"/>
      <c r="L32" s="32"/>
    </row>
    <row r="33" spans="5:12" ht="30">
      <c r="E33" s="72"/>
      <c r="G33" s="67"/>
      <c r="H33" s="68" t="s">
        <v>44</v>
      </c>
      <c r="I33" s="68"/>
      <c r="J33" s="34">
        <v>315590.81</v>
      </c>
      <c r="K33" s="32"/>
      <c r="L33" s="32"/>
    </row>
    <row r="34" spans="1:12" s="3" customFormat="1" ht="30">
      <c r="A34" s="1"/>
      <c r="B34" s="30"/>
      <c r="C34" s="30"/>
      <c r="D34" s="30"/>
      <c r="E34" s="72"/>
      <c r="F34" s="32"/>
      <c r="G34" s="68"/>
      <c r="H34" s="68" t="s">
        <v>46</v>
      </c>
      <c r="I34" s="68"/>
      <c r="J34" s="34">
        <v>226248.38</v>
      </c>
      <c r="K34" s="32"/>
      <c r="L34" s="81"/>
    </row>
    <row r="35" spans="5:14" ht="30">
      <c r="E35" s="68"/>
      <c r="F35" s="32"/>
      <c r="G35" s="68"/>
      <c r="H35" s="68" t="s">
        <v>43</v>
      </c>
      <c r="I35" s="68"/>
      <c r="J35" s="43">
        <v>132782.95</v>
      </c>
      <c r="K35" s="68"/>
      <c r="L35" s="33"/>
      <c r="N35" s="110"/>
    </row>
    <row r="36" spans="5:12" ht="30">
      <c r="E36" s="68"/>
      <c r="F36" s="32"/>
      <c r="G36" s="68"/>
      <c r="J36" s="34"/>
      <c r="K36" s="33"/>
      <c r="L36" s="82"/>
    </row>
    <row r="37" spans="7:12" ht="30">
      <c r="G37" s="67"/>
      <c r="H37" s="68"/>
      <c r="K37" s="33"/>
      <c r="L37" s="33"/>
    </row>
    <row r="38" spans="7:12" ht="30">
      <c r="G38" s="67"/>
      <c r="H38" s="68"/>
      <c r="I38" s="68"/>
      <c r="J38" s="32"/>
      <c r="K38" s="32"/>
      <c r="L38" s="32"/>
    </row>
    <row r="39" spans="2:12" ht="30.75" thickBot="1">
      <c r="B39" s="83" t="s">
        <v>7</v>
      </c>
      <c r="E39" s="72"/>
      <c r="F39" s="84">
        <f>+F23+F11</f>
        <v>59448396.16</v>
      </c>
      <c r="G39" s="67"/>
      <c r="H39" s="60" t="s">
        <v>18</v>
      </c>
      <c r="I39" s="60"/>
      <c r="J39" s="85"/>
      <c r="K39" s="85"/>
      <c r="L39" s="84">
        <f>+L30+L23+L11</f>
        <v>59448396.16</v>
      </c>
    </row>
    <row r="40" spans="3:12" ht="30.75" thickTop="1">
      <c r="C40" s="66"/>
      <c r="D40" s="33"/>
      <c r="E40" s="67"/>
      <c r="F40" s="86"/>
      <c r="G40" s="67"/>
      <c r="H40" s="68"/>
      <c r="I40" s="68"/>
      <c r="J40" s="74"/>
      <c r="K40" s="68"/>
      <c r="L40" s="87"/>
    </row>
    <row r="41" spans="3:12" ht="30">
      <c r="C41" s="68"/>
      <c r="D41" s="88"/>
      <c r="E41" s="67"/>
      <c r="F41" s="32"/>
      <c r="G41" s="67"/>
      <c r="H41" s="68"/>
      <c r="I41" s="68"/>
      <c r="J41" s="74"/>
      <c r="K41" s="68"/>
      <c r="L41" s="89"/>
    </row>
    <row r="42" spans="3:12" ht="30">
      <c r="C42" s="68"/>
      <c r="D42" s="88"/>
      <c r="E42" s="90"/>
      <c r="F42" s="82"/>
      <c r="L42" s="91"/>
    </row>
    <row r="43" spans="2:18" ht="30">
      <c r="B43" s="68"/>
      <c r="C43" s="68"/>
      <c r="D43" s="32"/>
      <c r="E43" s="90"/>
      <c r="F43" s="92"/>
      <c r="G43" s="79"/>
      <c r="H43" s="79"/>
      <c r="L43" s="93"/>
      <c r="N43" s="4"/>
      <c r="O43" s="4"/>
      <c r="P43" s="4"/>
      <c r="Q43" s="4"/>
      <c r="R43" s="4"/>
    </row>
    <row r="44" spans="2:18" ht="30">
      <c r="B44" s="64"/>
      <c r="C44" s="68"/>
      <c r="D44" s="32"/>
      <c r="E44" s="90"/>
      <c r="F44" s="94"/>
      <c r="G44" s="95"/>
      <c r="H44" s="90"/>
      <c r="I44" s="68"/>
      <c r="J44" s="74"/>
      <c r="K44" s="68"/>
      <c r="L44" s="68"/>
      <c r="N44" s="4"/>
      <c r="O44" s="4"/>
      <c r="P44" s="4"/>
      <c r="Q44" s="4"/>
      <c r="R44" s="4"/>
    </row>
    <row r="45" spans="2:18" ht="30">
      <c r="B45" s="59"/>
      <c r="C45" s="68"/>
      <c r="D45" s="68"/>
      <c r="E45" s="90"/>
      <c r="F45" s="96"/>
      <c r="G45" s="97"/>
      <c r="H45" s="98"/>
      <c r="I45" s="99"/>
      <c r="K45" s="100"/>
      <c r="L45" s="100"/>
      <c r="N45" s="4"/>
      <c r="O45" s="4"/>
      <c r="P45" s="4"/>
      <c r="Q45" s="4"/>
      <c r="R45" s="4"/>
    </row>
    <row r="46" spans="2:18" ht="30">
      <c r="B46" s="59"/>
      <c r="C46" s="68"/>
      <c r="D46" s="68"/>
      <c r="E46" s="79"/>
      <c r="F46" s="96"/>
      <c r="G46" s="101"/>
      <c r="H46" s="102"/>
      <c r="I46" s="99"/>
      <c r="J46" s="114"/>
      <c r="K46" s="114"/>
      <c r="L46" s="100"/>
      <c r="N46" s="4"/>
      <c r="O46" s="4"/>
      <c r="P46" s="4"/>
      <c r="Q46" s="4"/>
      <c r="R46" s="4"/>
    </row>
    <row r="47" spans="3:18" ht="30">
      <c r="C47" s="59"/>
      <c r="D47" s="103"/>
      <c r="E47" s="79"/>
      <c r="F47" s="104"/>
      <c r="G47" s="101"/>
      <c r="H47" s="102"/>
      <c r="I47" s="68"/>
      <c r="J47" s="74"/>
      <c r="K47" s="68"/>
      <c r="L47" s="68"/>
      <c r="N47" s="4"/>
      <c r="O47" s="4"/>
      <c r="P47" s="4"/>
      <c r="Q47" s="4"/>
      <c r="R47" s="4"/>
    </row>
    <row r="48" spans="3:18" ht="30">
      <c r="C48" s="59"/>
      <c r="D48" s="59"/>
      <c r="N48" s="4"/>
      <c r="O48" s="4"/>
      <c r="P48" s="4"/>
      <c r="Q48" s="4"/>
      <c r="R48" s="4"/>
    </row>
    <row r="49" ht="30"/>
    <row r="50" spans="2:4" ht="30">
      <c r="B50" s="68"/>
      <c r="C50" s="68"/>
      <c r="D50" s="59"/>
    </row>
    <row r="51" spans="2:4" ht="30">
      <c r="B51" s="68"/>
      <c r="D51" s="68"/>
    </row>
    <row r="52" ht="30"/>
    <row r="53" ht="30">
      <c r="F53" s="105"/>
    </row>
  </sheetData>
  <sheetProtection/>
  <mergeCells count="6">
    <mergeCell ref="B2:L2"/>
    <mergeCell ref="B4:L4"/>
    <mergeCell ref="B5:L5"/>
    <mergeCell ref="B9:F9"/>
    <mergeCell ref="G9:L9"/>
    <mergeCell ref="J46:K46"/>
  </mergeCells>
  <printOptions/>
  <pageMargins left="0.3937007874015748" right="0.15748031496062992" top="0.4724409448818898" bottom="0.1968503937007874" header="0.31496062992125984" footer="0.31496062992125984"/>
  <pageSetup fitToHeight="1" fitToWidth="1" horizontalDpi="600" verticalDpi="600" orientation="landscape" scale="3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B2:O56"/>
  <sheetViews>
    <sheetView showGridLines="0" zoomScale="90" zoomScaleNormal="90" zoomScalePageLayoutView="0" workbookViewId="0" topLeftCell="A1">
      <selection activeCell="J8" sqref="J8"/>
    </sheetView>
  </sheetViews>
  <sheetFormatPr defaultColWidth="11.421875" defaultRowHeight="15"/>
  <cols>
    <col min="1" max="1" width="5.57421875" style="9" customWidth="1"/>
    <col min="2" max="2" width="46.28125" style="9" customWidth="1"/>
    <col min="3" max="3" width="8.421875" style="9" customWidth="1"/>
    <col min="4" max="4" width="17.140625" style="9" customWidth="1"/>
    <col min="5" max="5" width="2.7109375" style="9" customWidth="1"/>
    <col min="6" max="6" width="18.7109375" style="9" bestFit="1" customWidth="1"/>
    <col min="7" max="7" width="1.8515625" style="9" customWidth="1"/>
    <col min="8" max="8" width="18.421875" style="13" customWidth="1"/>
    <col min="9" max="9" width="30.00390625" style="9" customWidth="1"/>
    <col min="10" max="10" width="23.421875" style="13" customWidth="1"/>
    <col min="11" max="11" width="23.421875" style="9" customWidth="1"/>
    <col min="12" max="12" width="39.8515625" style="9" customWidth="1"/>
    <col min="13" max="13" width="14.7109375" style="9" bestFit="1" customWidth="1"/>
    <col min="14" max="14" width="18.28125" style="9" customWidth="1"/>
    <col min="15" max="15" width="15.421875" style="9" bestFit="1" customWidth="1"/>
    <col min="16" max="16" width="14.140625" style="9" bestFit="1" customWidth="1"/>
    <col min="17" max="16384" width="11.421875" style="9" customWidth="1"/>
  </cols>
  <sheetData>
    <row r="1" ht="8.25" customHeight="1"/>
    <row r="2" spans="2:12" ht="18.75" customHeight="1">
      <c r="B2" s="115" t="s">
        <v>8</v>
      </c>
      <c r="C2" s="115"/>
      <c r="D2" s="115"/>
      <c r="E2" s="115"/>
      <c r="F2" s="115"/>
      <c r="G2" s="115"/>
      <c r="H2" s="115"/>
      <c r="I2" s="24"/>
      <c r="J2" s="38"/>
      <c r="K2" s="24"/>
      <c r="L2" s="24"/>
    </row>
    <row r="3" spans="2:12" ht="18.75" customHeight="1">
      <c r="B3" s="46"/>
      <c r="C3" s="46"/>
      <c r="D3" s="46"/>
      <c r="E3" s="45"/>
      <c r="F3" s="45"/>
      <c r="G3" s="45"/>
      <c r="H3" s="45"/>
      <c r="I3" s="24"/>
      <c r="J3" s="38"/>
      <c r="K3" s="24"/>
      <c r="L3" s="24"/>
    </row>
    <row r="4" spans="2:12" ht="29.25" customHeight="1">
      <c r="B4" s="46"/>
      <c r="C4" s="46"/>
      <c r="D4" s="46"/>
      <c r="E4" s="45"/>
      <c r="F4" s="45"/>
      <c r="G4" s="45"/>
      <c r="H4" s="45"/>
      <c r="I4" s="24"/>
      <c r="J4" s="38"/>
      <c r="K4" s="24"/>
      <c r="L4" s="24"/>
    </row>
    <row r="5" spans="2:12" ht="12.75" customHeight="1">
      <c r="B5" s="46"/>
      <c r="C5" s="46"/>
      <c r="D5" s="46"/>
      <c r="E5" s="45"/>
      <c r="F5" s="45"/>
      <c r="G5" s="45"/>
      <c r="H5" s="45"/>
      <c r="I5" s="24"/>
      <c r="J5" s="38"/>
      <c r="K5" s="24"/>
      <c r="L5" s="24"/>
    </row>
    <row r="6" spans="2:12" ht="18.75" customHeight="1">
      <c r="B6" s="116" t="s">
        <v>68</v>
      </c>
      <c r="C6" s="116"/>
      <c r="D6" s="116"/>
      <c r="E6" s="116"/>
      <c r="F6" s="116"/>
      <c r="G6" s="116"/>
      <c r="H6" s="116"/>
      <c r="I6" s="24"/>
      <c r="J6" s="38"/>
      <c r="K6" s="24"/>
      <c r="L6" s="24"/>
    </row>
    <row r="7" spans="2:12" ht="18.75" customHeight="1">
      <c r="B7" s="116" t="s">
        <v>45</v>
      </c>
      <c r="C7" s="116"/>
      <c r="D7" s="116"/>
      <c r="E7" s="116"/>
      <c r="F7" s="116"/>
      <c r="G7" s="116"/>
      <c r="H7" s="116"/>
      <c r="I7" s="24"/>
      <c r="J7" s="38"/>
      <c r="K7" s="24"/>
      <c r="L7" s="24"/>
    </row>
    <row r="8" spans="2:6" ht="15.75">
      <c r="B8" s="31"/>
      <c r="C8" s="31"/>
      <c r="D8" s="31"/>
      <c r="E8" s="31"/>
      <c r="F8" s="31"/>
    </row>
    <row r="9" spans="2:6" ht="15.75">
      <c r="B9" s="31"/>
      <c r="C9" s="31"/>
      <c r="D9" s="31"/>
      <c r="E9" s="31"/>
      <c r="F9" s="31"/>
    </row>
    <row r="10" spans="2:6" ht="15.75">
      <c r="B10" s="7"/>
      <c r="C10" s="7"/>
      <c r="D10" s="7"/>
      <c r="E10" s="7"/>
      <c r="F10" s="7"/>
    </row>
    <row r="11" spans="2:9" ht="15.75">
      <c r="B11" s="25" t="s">
        <v>24</v>
      </c>
      <c r="F11" s="7"/>
      <c r="G11" s="7"/>
      <c r="H11" s="37">
        <f>SUM(H13:H23)</f>
        <v>2283392.67</v>
      </c>
      <c r="I11" s="13"/>
    </row>
    <row r="12" spans="2:9" ht="15.75">
      <c r="B12" s="7"/>
      <c r="F12" s="7"/>
      <c r="G12" s="7"/>
      <c r="H12" s="38"/>
      <c r="I12" s="18"/>
    </row>
    <row r="13" spans="2:15" ht="15.75">
      <c r="B13" s="12" t="s">
        <v>15</v>
      </c>
      <c r="F13" s="22"/>
      <c r="G13" s="22"/>
      <c r="H13" s="37">
        <f>SUM(F15:F21)</f>
        <v>2283348.48</v>
      </c>
      <c r="I13" s="18"/>
      <c r="M13" s="18"/>
      <c r="N13" s="18"/>
      <c r="O13" s="18"/>
    </row>
    <row r="14" spans="2:14" ht="15">
      <c r="B14" s="8"/>
      <c r="F14" s="11"/>
      <c r="G14" s="11"/>
      <c r="H14" s="5"/>
      <c r="I14" s="106"/>
      <c r="J14" s="108"/>
      <c r="N14" s="18"/>
    </row>
    <row r="15" spans="2:14" ht="16.5" customHeight="1">
      <c r="B15" s="8" t="s">
        <v>65</v>
      </c>
      <c r="F15" s="13">
        <v>1943047.67</v>
      </c>
      <c r="G15" s="10"/>
      <c r="H15" s="39"/>
      <c r="I15" s="107"/>
      <c r="J15" s="108"/>
      <c r="K15" s="55"/>
      <c r="M15" s="14"/>
      <c r="N15" s="17"/>
    </row>
    <row r="16" spans="2:13" ht="15">
      <c r="B16" s="8" t="s">
        <v>25</v>
      </c>
      <c r="F16" s="13">
        <v>177674.47999999998</v>
      </c>
      <c r="G16" s="10"/>
      <c r="H16" s="39"/>
      <c r="I16" s="107"/>
      <c r="J16" s="108"/>
      <c r="K16" s="55"/>
      <c r="M16" s="14"/>
    </row>
    <row r="17" spans="2:14" ht="15">
      <c r="B17" s="8" t="s">
        <v>14</v>
      </c>
      <c r="F17" s="13">
        <v>25774.800000000003</v>
      </c>
      <c r="G17" s="10"/>
      <c r="H17" s="39"/>
      <c r="I17" s="107"/>
      <c r="J17" s="108"/>
      <c r="K17" s="55"/>
      <c r="M17" s="14"/>
      <c r="N17" s="17"/>
    </row>
    <row r="18" spans="2:13" ht="15">
      <c r="B18" s="8" t="s">
        <v>23</v>
      </c>
      <c r="F18" s="13">
        <v>49368.229999999996</v>
      </c>
      <c r="G18" s="10"/>
      <c r="H18" s="39"/>
      <c r="I18" s="107"/>
      <c r="J18" s="108"/>
      <c r="K18" s="55"/>
      <c r="M18" s="14"/>
    </row>
    <row r="19" spans="2:13" ht="15">
      <c r="B19" s="8" t="s">
        <v>31</v>
      </c>
      <c r="F19" s="19">
        <v>28957.120000000003</v>
      </c>
      <c r="G19" s="11"/>
      <c r="H19" s="5"/>
      <c r="I19" s="107"/>
      <c r="J19" s="108"/>
      <c r="K19" s="55"/>
      <c r="M19" s="14"/>
    </row>
    <row r="20" spans="2:13" ht="15">
      <c r="B20" s="8" t="s">
        <v>66</v>
      </c>
      <c r="F20" s="19">
        <v>25609.91</v>
      </c>
      <c r="G20" s="11"/>
      <c r="H20" s="5"/>
      <c r="I20" s="106"/>
      <c r="J20" s="108"/>
      <c r="K20" s="55"/>
      <c r="M20" s="14"/>
    </row>
    <row r="21" spans="2:13" ht="15">
      <c r="B21" s="8" t="s">
        <v>64</v>
      </c>
      <c r="F21" s="15">
        <v>32916.270000000004</v>
      </c>
      <c r="G21" s="11"/>
      <c r="H21" s="5"/>
      <c r="I21" s="107"/>
      <c r="J21" s="108"/>
      <c r="K21" s="55"/>
      <c r="M21" s="14"/>
    </row>
    <row r="22" spans="2:10" ht="15">
      <c r="B22" s="8"/>
      <c r="F22" s="23"/>
      <c r="G22" s="11"/>
      <c r="H22" s="5"/>
      <c r="I22" s="107"/>
      <c r="J22" s="108"/>
    </row>
    <row r="23" spans="2:10" ht="15.75">
      <c r="B23" s="50" t="s">
        <v>60</v>
      </c>
      <c r="C23" s="51"/>
      <c r="F23" s="23"/>
      <c r="G23" s="11"/>
      <c r="H23" s="53">
        <f>F24</f>
        <v>44.19</v>
      </c>
      <c r="I23" s="107"/>
      <c r="J23" s="108"/>
    </row>
    <row r="24" spans="2:10" ht="15">
      <c r="B24" s="8" t="s">
        <v>61</v>
      </c>
      <c r="C24" s="52"/>
      <c r="F24" s="15">
        <v>44.19</v>
      </c>
      <c r="G24" s="11"/>
      <c r="H24" s="5"/>
      <c r="I24" s="107"/>
      <c r="J24" s="108"/>
    </row>
    <row r="25" spans="2:10" ht="15">
      <c r="B25" s="8"/>
      <c r="F25" s="23"/>
      <c r="G25" s="11"/>
      <c r="H25" s="5"/>
      <c r="I25" s="106"/>
      <c r="J25" s="108"/>
    </row>
    <row r="26" spans="2:10" ht="15.75">
      <c r="B26" s="12" t="s">
        <v>0</v>
      </c>
      <c r="F26" s="11"/>
      <c r="G26" s="11"/>
      <c r="H26" s="37">
        <f>F27</f>
        <v>732583.1599999999</v>
      </c>
      <c r="I26"/>
      <c r="J26" s="108"/>
    </row>
    <row r="27" spans="2:15" ht="15.75">
      <c r="B27" s="26" t="s">
        <v>13</v>
      </c>
      <c r="F27" s="44">
        <v>732583.1599999999</v>
      </c>
      <c r="G27" s="11"/>
      <c r="H27" s="39"/>
      <c r="I27"/>
      <c r="J27" s="108"/>
      <c r="M27" s="16"/>
      <c r="N27" s="17"/>
      <c r="O27" s="17"/>
    </row>
    <row r="28" spans="2:14" ht="15.75">
      <c r="B28" s="12"/>
      <c r="F28" s="10"/>
      <c r="G28" s="11"/>
      <c r="H28" s="39"/>
      <c r="J28" s="108"/>
      <c r="N28" s="18"/>
    </row>
    <row r="29" spans="2:14" ht="15.75">
      <c r="B29" s="12" t="s">
        <v>1</v>
      </c>
      <c r="F29" s="10"/>
      <c r="G29" s="11"/>
      <c r="H29" s="37">
        <f>+H11-H26</f>
        <v>1550809.51</v>
      </c>
      <c r="J29" s="108"/>
      <c r="N29" s="17"/>
    </row>
    <row r="30" spans="2:8" ht="15.75">
      <c r="B30" s="12"/>
      <c r="F30" s="10"/>
      <c r="G30" s="11"/>
      <c r="H30" s="39"/>
    </row>
    <row r="31" spans="2:8" ht="15.75">
      <c r="B31" s="12" t="s">
        <v>0</v>
      </c>
      <c r="F31" s="10"/>
      <c r="G31" s="11"/>
      <c r="H31" s="39"/>
    </row>
    <row r="32" spans="2:8" ht="15.75">
      <c r="B32" s="12" t="s">
        <v>16</v>
      </c>
      <c r="G32" s="11"/>
      <c r="H32" s="44">
        <f>+F34</f>
        <v>1043275.72</v>
      </c>
    </row>
    <row r="33" spans="2:14" ht="15">
      <c r="B33" s="8"/>
      <c r="D33" s="14"/>
      <c r="F33" s="5"/>
      <c r="G33" s="11"/>
      <c r="H33" s="39"/>
      <c r="I33" s="14"/>
      <c r="N33" s="18"/>
    </row>
    <row r="34" spans="2:14" ht="15">
      <c r="B34" s="8" t="s">
        <v>22</v>
      </c>
      <c r="F34" s="15">
        <f>SUM(D35:D37)</f>
        <v>1043275.72</v>
      </c>
      <c r="G34" s="11"/>
      <c r="H34" s="39"/>
      <c r="I34" s="14"/>
      <c r="N34" s="14"/>
    </row>
    <row r="35" spans="2:14" ht="15">
      <c r="B35" s="8" t="s">
        <v>28</v>
      </c>
      <c r="D35" s="5">
        <v>715598.65</v>
      </c>
      <c r="E35" s="5"/>
      <c r="F35" s="19"/>
      <c r="G35" s="11"/>
      <c r="H35" s="39"/>
      <c r="I35" s="55"/>
      <c r="N35" s="17"/>
    </row>
    <row r="36" spans="2:14" ht="15">
      <c r="B36" s="8" t="s">
        <v>29</v>
      </c>
      <c r="D36" s="5">
        <v>238789.26</v>
      </c>
      <c r="E36" s="5"/>
      <c r="F36" s="19"/>
      <c r="G36" s="11"/>
      <c r="H36" s="39"/>
      <c r="I36" s="55"/>
      <c r="N36" s="17"/>
    </row>
    <row r="37" spans="2:15" ht="15">
      <c r="B37" s="8" t="s">
        <v>30</v>
      </c>
      <c r="D37" s="6">
        <v>88887.81</v>
      </c>
      <c r="E37" s="5"/>
      <c r="F37" s="19"/>
      <c r="G37" s="11"/>
      <c r="H37" s="39"/>
      <c r="M37" s="14"/>
      <c r="O37" s="5"/>
    </row>
    <row r="38" spans="2:15" ht="15">
      <c r="B38" s="8"/>
      <c r="D38" s="5"/>
      <c r="F38" s="5"/>
      <c r="G38" s="11"/>
      <c r="H38" s="39"/>
      <c r="M38" s="14"/>
      <c r="O38" s="5"/>
    </row>
    <row r="39" spans="2:15" ht="15.75">
      <c r="B39" s="12" t="s">
        <v>2</v>
      </c>
      <c r="F39" s="10"/>
      <c r="G39" s="11"/>
      <c r="H39" s="44">
        <f>H29-H32</f>
        <v>507533.79000000004</v>
      </c>
      <c r="I39" s="20"/>
      <c r="O39" s="14"/>
    </row>
    <row r="40" spans="2:9" ht="15">
      <c r="B40" s="8"/>
      <c r="F40" s="10"/>
      <c r="G40" s="11"/>
      <c r="H40" s="39"/>
      <c r="I40" s="20"/>
    </row>
    <row r="41" spans="2:8" ht="18" customHeight="1">
      <c r="B41" s="12" t="s">
        <v>0</v>
      </c>
      <c r="F41" s="11"/>
      <c r="G41" s="11"/>
      <c r="H41" s="39"/>
    </row>
    <row r="42" spans="2:15" ht="18" customHeight="1">
      <c r="B42" s="8" t="s">
        <v>26</v>
      </c>
      <c r="F42" s="39"/>
      <c r="G42" s="11"/>
      <c r="H42" s="13">
        <v>659.21</v>
      </c>
      <c r="M42" s="20"/>
      <c r="N42" s="17"/>
      <c r="O42" s="17"/>
    </row>
    <row r="43" spans="2:15" ht="15">
      <c r="B43" s="9" t="s">
        <v>21</v>
      </c>
      <c r="F43" s="13"/>
      <c r="H43" s="109">
        <v>296930.74</v>
      </c>
      <c r="I43" s="55"/>
      <c r="M43" s="20"/>
      <c r="N43" s="17"/>
      <c r="O43" s="17"/>
    </row>
    <row r="44" spans="2:13" ht="18" customHeight="1">
      <c r="B44" s="27"/>
      <c r="F44" s="13"/>
      <c r="G44" s="18"/>
      <c r="H44" s="40"/>
      <c r="M44" s="16"/>
    </row>
    <row r="45" spans="2:13" ht="18.75" customHeight="1">
      <c r="B45" s="28" t="s">
        <v>27</v>
      </c>
      <c r="F45" s="21"/>
      <c r="G45" s="18"/>
      <c r="H45" s="42">
        <f>H39-H42-H43</f>
        <v>209943.84000000003</v>
      </c>
      <c r="M45" s="16"/>
    </row>
    <row r="46" spans="2:8" ht="15.75">
      <c r="B46" s="48"/>
      <c r="C46" s="47"/>
      <c r="D46" s="47"/>
      <c r="E46" s="47"/>
      <c r="F46" s="47"/>
      <c r="G46" s="47"/>
      <c r="H46" s="49"/>
    </row>
    <row r="47" spans="2:9" ht="15">
      <c r="B47" s="9" t="s">
        <v>57</v>
      </c>
      <c r="C47" s="47"/>
      <c r="D47" s="47"/>
      <c r="E47" s="47"/>
      <c r="F47" s="47"/>
      <c r="G47" s="47"/>
      <c r="H47" s="13">
        <v>77160.89</v>
      </c>
      <c r="I47" s="14"/>
    </row>
    <row r="48" spans="3:7" ht="15">
      <c r="C48" s="47"/>
      <c r="D48" s="47"/>
      <c r="E48" s="47"/>
      <c r="F48" s="47"/>
      <c r="G48" s="47"/>
    </row>
    <row r="49" spans="2:8" ht="16.5" thickBot="1">
      <c r="B49" s="48" t="s">
        <v>63</v>
      </c>
      <c r="C49" s="47"/>
      <c r="D49" s="47"/>
      <c r="E49" s="47"/>
      <c r="F49" s="47"/>
      <c r="G49" s="47"/>
      <c r="H49" s="54">
        <f>+H45-SUM(H47:H47)</f>
        <v>132782.95</v>
      </c>
    </row>
    <row r="50" spans="2:8" ht="16.5" thickTop="1">
      <c r="B50" s="48"/>
      <c r="C50" s="47"/>
      <c r="D50" s="47"/>
      <c r="E50" s="47"/>
      <c r="F50" s="47"/>
      <c r="G50" s="47"/>
      <c r="H50" s="49"/>
    </row>
    <row r="51" spans="2:8" ht="15.75">
      <c r="B51" s="48"/>
      <c r="C51" s="47"/>
      <c r="D51" s="47"/>
      <c r="E51" s="47"/>
      <c r="F51" s="47"/>
      <c r="G51" s="47"/>
      <c r="H51" s="49"/>
    </row>
    <row r="52" spans="2:9" ht="15.75">
      <c r="B52" s="48"/>
      <c r="C52" s="47"/>
      <c r="D52" s="47"/>
      <c r="E52" s="47"/>
      <c r="F52" s="47"/>
      <c r="G52" s="47"/>
      <c r="H52" s="49"/>
      <c r="I52" s="55"/>
    </row>
    <row r="53" spans="2:8" ht="15.75">
      <c r="B53" s="48"/>
      <c r="C53" s="47"/>
      <c r="D53" s="47"/>
      <c r="E53" s="47"/>
      <c r="F53" s="47"/>
      <c r="G53" s="47"/>
      <c r="H53" s="49"/>
    </row>
    <row r="54" spans="2:8" ht="15.75">
      <c r="B54" s="48"/>
      <c r="C54" s="47"/>
      <c r="D54" s="47"/>
      <c r="E54" s="47"/>
      <c r="F54" s="47"/>
      <c r="G54" s="47"/>
      <c r="H54" s="49"/>
    </row>
    <row r="56" ht="15.75">
      <c r="H56" s="41"/>
    </row>
    <row r="66" ht="6.75" customHeight="1"/>
  </sheetData>
  <sheetProtection/>
  <mergeCells count="3">
    <mergeCell ref="B2:H2"/>
    <mergeCell ref="B6:H6"/>
    <mergeCell ref="B7:H7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portrait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Optima</dc:creator>
  <cp:keywords/>
  <dc:description/>
  <cp:lastModifiedBy>Henrry Burgos</cp:lastModifiedBy>
  <cp:lastPrinted>2022-03-25T16:40:01Z</cp:lastPrinted>
  <dcterms:created xsi:type="dcterms:W3CDTF">2012-02-07T22:54:31Z</dcterms:created>
  <dcterms:modified xsi:type="dcterms:W3CDTF">2022-03-25T16:42:55Z</dcterms:modified>
  <cp:category/>
  <cp:version/>
  <cp:contentType/>
  <cp:contentStatus/>
</cp:coreProperties>
</file>