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 comparativo'!$A$1:$Q$49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<sst xmlns="http://schemas.openxmlformats.org/spreadsheetml/2006/main" count="92" uniqueCount="84">
  <si>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</si>
  <si>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</si>
  <si>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</si>
  <si>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</si>
  <si>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</si>
  <si>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</si>
  <si>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</si>
  <si>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</si>
  <si>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</si>
  <si>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</si>
  <si>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</si>
  <si>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</si>
  <si>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</si>
  <si>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</si>
  <si>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</si>
  <si>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</si>
  <si>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</si>
  <si>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</si>
  <si>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</si>
  <si>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</si>
  <si>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</si>
  <si>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</si>
  <si>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</si>
  <si>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</si>
  <si>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</si>
  <si>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</si>
  <si>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</si>
  <si>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</si>
  <si>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</si>
  <si>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</si>
  <si>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</si>
  <si>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</si>
  <si>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</si>
  <si>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</si>
  <si>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</si>
  <si>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</si>
  <si>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</si>
  <si>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</si>
  <si>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</si>
  <si>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</si>
  <si>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</si>
  <si>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</si>
  <si>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</si>
  <si>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</si>
  <si>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</si>
  <si>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</si>
  <si>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</si>
  <si>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</si>
  <si>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</si>
  <si>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</si>
  <si>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</si>
  <si>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</si>
  <si>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</si>
  <si>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</si>
  <si>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</si>
  <si>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</si>
  <si>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</si>
  <si>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</si>
  <si>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</si>
  <si>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</si>
  <si>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</si>
  <si>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</si>
  <si>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</si>
  <si>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</si>
  <si>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</si>
  <si>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</si>
  <si>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</si>
  <si>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</si>
  <si>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</si>
  <si>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</si>
  <si>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</si>
  <si>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</si>
  <si>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</si>
  <si>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</si>
  <si>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</si>
  <si>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</si>
  <si>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</si>
  <si>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</si>
  <si>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</si>
  <si>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</si>
  <si>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</si>
  <si>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FEBRERO 2022</t>
  </si>
  <si>
    <t>FEBRERO 2021</t>
  </si>
  <si>
    <t>SARAM, S.A. DE C.V.
Empresa Salvadoreña
ESTADO DE RESULTADO INTEGRAL
Por Los Ejercicios Finalizados al 28 Febrero 2022 Y Diciembre de 2021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</si>
</sst>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8" fontId="19" fillId="33" borderId="0" xfId="49" applyFont="1" applyFill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11" fillId="0" borderId="0" xfId="59" applyFont="1" applyAlignment="1">
      <alignment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febrer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yor"/>
      <sheetName val="Balanza"/>
      <sheetName val="ER Areas"/>
      <sheetName val="Anexo balance"/>
      <sheetName val="Balance comparativo version 2"/>
      <sheetName val="ER resum"/>
      <sheetName val="Anexo 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showGridLines="0" tabSelected="1" showOutlineSymbols="0" zoomScalePageLayoutView="0" workbookViewId="0" topLeftCell="A1">
      <pane ySplit="8" topLeftCell="A18" activePane="bottomLeft" state="frozen"/>
      <selection pane="topLeft" activeCell="A1" sqref="A1"/>
      <selection pane="bottomLeft" activeCell="K47" sqref="K47:N47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ht="18" customHeight="1"/>
    <row r="7" ht="6" customHeight="1"/>
    <row r="8" spans="11:18" s="1" customFormat="1" ht="12.75" customHeight="1">
      <c r="K8" s="28" t="s">
        <v>81</v>
      </c>
      <c r="L8" s="112"/>
      <c r="M8" s="113"/>
      <c r="N8" s="28" t="s">
        <v>82</v>
      </c>
      <c r="O8" s="113"/>
      <c r="P8" s="113"/>
      <c r="Q8" s="114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23218514.900000006</v>
      </c>
      <c r="N10" s="18">
        <f>+N11+N17</f>
        <v>19995852.42</v>
      </c>
      <c r="P10" s="103">
        <f aca="true" t="shared" si="0" ref="P10:P17">+N10-K10</f>
        <v>-3222662.480000004</v>
      </c>
      <c r="Q10" s="103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12604077.930000002</v>
      </c>
      <c r="N11" s="12">
        <f>SUM(N12:N16)</f>
        <v>9349505.35</v>
      </c>
      <c r="P11" s="107">
        <f t="shared" si="0"/>
        <v>-3254572.580000002</v>
      </c>
      <c r="Q11" s="107"/>
    </row>
    <row r="12" spans="3:17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2764299.56</v>
      </c>
      <c r="L12" s="2"/>
      <c r="M12" s="2"/>
      <c r="N12" s="31">
        <v>1616694.46</v>
      </c>
      <c r="O12" s="2"/>
      <c r="P12" s="101">
        <f t="shared" si="0"/>
        <v>-1147605.1</v>
      </c>
      <c r="Q12" s="101"/>
    </row>
    <row r="13" spans="3:17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231937.89</v>
      </c>
      <c r="L13" s="2"/>
      <c r="M13" s="2"/>
      <c r="N13" s="31">
        <v>314294.49</v>
      </c>
      <c r="O13" s="2"/>
      <c r="P13" s="101">
        <f t="shared" si="0"/>
        <v>82356.59999999998</v>
      </c>
      <c r="Q13" s="101"/>
    </row>
    <row r="14" spans="3:17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2234202.13</v>
      </c>
      <c r="L14" s="2"/>
      <c r="M14" s="2"/>
      <c r="N14" s="31">
        <v>2376331.56</v>
      </c>
      <c r="O14" s="2"/>
      <c r="P14" s="101">
        <f t="shared" si="0"/>
        <v>142129.43000000017</v>
      </c>
      <c r="Q14" s="101"/>
    </row>
    <row r="15" spans="3:17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6929075.640000001</v>
      </c>
      <c r="L15" s="2"/>
      <c r="M15" s="2"/>
      <c r="N15" s="31">
        <v>4577838.16</v>
      </c>
      <c r="O15" s="2"/>
      <c r="P15" s="101">
        <f t="shared" si="0"/>
        <v>-2351237.4800000004</v>
      </c>
      <c r="Q15" s="101"/>
    </row>
    <row r="16" spans="3:17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444562.71</v>
      </c>
      <c r="L16" s="2"/>
      <c r="M16" s="2"/>
      <c r="N16" s="31">
        <v>464346.68</v>
      </c>
      <c r="O16" s="2"/>
      <c r="P16" s="101">
        <f t="shared" si="0"/>
        <v>19783.969999999972</v>
      </c>
      <c r="Q16" s="101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10614436.970000003</v>
      </c>
      <c r="N17" s="12">
        <f>SUM(N18:N21)</f>
        <v>10646347.070000002</v>
      </c>
      <c r="P17" s="107">
        <f t="shared" si="0"/>
        <v>31910.099999999627</v>
      </c>
      <c r="Q17" s="107"/>
    </row>
    <row r="18" spans="3:17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17687348.6</v>
      </c>
      <c r="L18" s="2"/>
      <c r="M18" s="2"/>
      <c r="N18" s="31">
        <v>17016230.75</v>
      </c>
      <c r="O18" s="2"/>
      <c r="P18" s="105">
        <f>+N18-K18</f>
        <v>-671117.8500000015</v>
      </c>
      <c r="Q18" s="105"/>
    </row>
    <row r="19" spans="3:17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-7707183.38</v>
      </c>
      <c r="L19" s="2"/>
      <c r="M19" s="2"/>
      <c r="N19" s="31">
        <v>-7095405.95</v>
      </c>
      <c r="O19" s="2"/>
      <c r="P19" s="105">
        <f>+N19-K19</f>
        <v>611777.4299999997</v>
      </c>
      <c r="Q19" s="105"/>
    </row>
    <row r="20" spans="3:17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7359.99</v>
      </c>
      <c r="L20" s="2"/>
      <c r="M20" s="2"/>
      <c r="N20" s="31">
        <v>15877.220000000001</v>
      </c>
      <c r="O20" s="2"/>
      <c r="P20" s="105">
        <f>+N20-K20</f>
        <v>8517.230000000001</v>
      </c>
      <c r="Q20" s="105"/>
    </row>
    <row r="21" spans="3:17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626911.76</v>
      </c>
      <c r="L21" s="2"/>
      <c r="M21" s="2"/>
      <c r="N21" s="31">
        <v>709645.05</v>
      </c>
      <c r="O21" s="2"/>
      <c r="P21" s="105">
        <f>+N21-K21</f>
        <v>82733.29000000004</v>
      </c>
      <c r="Q21" s="105"/>
    </row>
    <row r="22" ht="3.75" customHeight="1" thickBot="1"/>
    <row r="23" spans="1:17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23218514.900000006</v>
      </c>
      <c r="N23" s="21">
        <f>+N10</f>
        <v>19995852.42</v>
      </c>
      <c r="P23" s="102">
        <f>+N23-K23</f>
        <v>-3222662.480000004</v>
      </c>
      <c r="Q23" s="102"/>
    </row>
    <row r="24" spans="1:4" s="3" customFormat="1" ht="9" customHeight="1" thickTop="1">
      <c r="A24" s="17"/>
      <c r="B24" s="17"/>
      <c r="C24" s="17"/>
      <c r="D24" s="17"/>
    </row>
    <row r="25" spans="1:17" s="3" customFormat="1" ht="14.25" customHeight="1">
      <c r="A25" s="22" t="s">
        <v>13</v>
      </c>
      <c r="B25" s="22"/>
      <c r="C25" s="22"/>
      <c r="D25" s="22"/>
      <c r="K25" s="11">
        <f>+K26+K32</f>
        <v>16769411.020000001</v>
      </c>
      <c r="N25" s="18">
        <f>+N26+N32</f>
        <v>13373080.73</v>
      </c>
      <c r="P25" s="103">
        <f>+N25-K25</f>
        <v>-3396330.290000001</v>
      </c>
      <c r="Q25" s="103"/>
    </row>
    <row r="26" spans="1:17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11377795.610000001</v>
      </c>
      <c r="N26" s="20">
        <f>SUM(N27:N31)</f>
        <v>7778365.32</v>
      </c>
      <c r="P26" s="104">
        <f>+N26-K26</f>
        <v>-3599430.290000001</v>
      </c>
      <c r="Q26" s="104"/>
    </row>
    <row r="27" spans="3:17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9693243.67</v>
      </c>
      <c r="N27" s="31">
        <v>5575855.41</v>
      </c>
      <c r="P27" s="101">
        <f>+K27-N27</f>
        <v>4117388.26</v>
      </c>
      <c r="Q27" s="101"/>
    </row>
    <row r="28" spans="3:17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1515999.57</v>
      </c>
      <c r="N28" s="31">
        <v>1486995.67</v>
      </c>
      <c r="P28" s="101">
        <f>+K28-N28</f>
        <v>29003.90000000014</v>
      </c>
      <c r="Q28" s="101"/>
    </row>
    <row r="29" spans="3:17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82977.07</v>
      </c>
      <c r="N29" s="31">
        <v>55718.78</v>
      </c>
      <c r="P29" s="101">
        <f>+K29-N29</f>
        <v>27258.290000000008</v>
      </c>
      <c r="Q29" s="101"/>
    </row>
    <row r="30" spans="3:17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85391.97</v>
      </c>
      <c r="N30" s="31">
        <v>659612.13</v>
      </c>
      <c r="P30" s="101">
        <f>+K30-N30</f>
        <v>-574220.16</v>
      </c>
      <c r="Q30" s="101"/>
    </row>
    <row r="31" spans="3:17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183.33</v>
      </c>
      <c r="N31" s="31">
        <v>183.33</v>
      </c>
      <c r="P31" s="101">
        <f>+K31-N31</f>
        <v>0</v>
      </c>
      <c r="Q31" s="101"/>
    </row>
    <row r="32" spans="2:17" ht="13.5" customHeight="1">
      <c r="B32" s="24" t="s">
        <v>20</v>
      </c>
      <c r="C32" s="24"/>
      <c r="D32" s="24"/>
      <c r="E32" s="8"/>
      <c r="K32" s="12">
        <f>SUM(K33:K34)</f>
        <v>5391615.41</v>
      </c>
      <c r="N32" s="19">
        <f>SUM(N33:N34)</f>
        <v>5594715.41</v>
      </c>
      <c r="P32" s="104">
        <f>+N32-K32</f>
        <v>203100</v>
      </c>
      <c r="Q32" s="104"/>
    </row>
    <row r="33" spans="3:17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5216900</v>
      </c>
      <c r="N33" s="31">
        <v>5420000</v>
      </c>
      <c r="P33" s="101">
        <f>+K33-N33</f>
        <v>-203100</v>
      </c>
      <c r="Q33" s="101"/>
    </row>
    <row r="34" spans="3:17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N34" s="31">
        <v>174715.41</v>
      </c>
      <c r="P34" s="101">
        <f>+K34-N34</f>
        <v>0</v>
      </c>
      <c r="Q34" s="101"/>
    </row>
    <row r="35" ht="6" customHeight="1"/>
    <row r="36" spans="1:17" s="3" customFormat="1" ht="14.25" customHeight="1">
      <c r="A36" s="22" t="s">
        <v>23</v>
      </c>
      <c r="B36" s="22"/>
      <c r="C36" s="22"/>
      <c r="D36" s="22"/>
      <c r="K36" s="11">
        <f>+K37</f>
        <v>6449103.88</v>
      </c>
      <c r="N36" s="18">
        <f>+N37</f>
        <v>6622771.6899999995</v>
      </c>
      <c r="P36" s="103">
        <f>+N36-K36</f>
        <v>173667.8099999996</v>
      </c>
      <c r="Q36" s="103"/>
    </row>
    <row r="37" spans="1:17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6449103.88</v>
      </c>
      <c r="N37" s="10">
        <f>SUM(N38:O42)</f>
        <v>6622771.6899999995</v>
      </c>
      <c r="P37" s="104">
        <f>+N37-K37</f>
        <v>173667.8099999996</v>
      </c>
      <c r="Q37" s="104"/>
    </row>
    <row r="38" spans="1:17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3150000</v>
      </c>
      <c r="N38" s="31">
        <v>3150000</v>
      </c>
      <c r="P38" s="101">
        <f>+K38-N38</f>
        <v>0</v>
      </c>
      <c r="Q38" s="101"/>
    </row>
    <row r="39" spans="1:17" s="2" customFormat="1" ht="11.2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N39" s="31">
        <v>630000</v>
      </c>
      <c r="P39" s="101">
        <f>+K39-N39</f>
        <v>0</v>
      </c>
      <c r="Q39" s="101"/>
    </row>
    <row r="40" spans="1:17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2147598.34</v>
      </c>
      <c r="N40" s="31">
        <v>2229494.61</v>
      </c>
      <c r="P40" s="101">
        <f>+K40-N40</f>
        <v>-81896.27000000002</v>
      </c>
      <c r="Q40" s="101"/>
    </row>
    <row r="41" spans="1:17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205497.62</v>
      </c>
      <c r="N41" s="92">
        <v>297269.16000000003</v>
      </c>
      <c r="P41" s="101">
        <f>+K41-N41</f>
        <v>-91771.54000000004</v>
      </c>
      <c r="Q41" s="101"/>
    </row>
    <row r="42" spans="1:17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N42" s="31">
        <v>316007.92</v>
      </c>
      <c r="P42" s="101">
        <f>+K42-N42</f>
        <v>0</v>
      </c>
      <c r="Q42" s="101"/>
    </row>
    <row r="43" ht="6.75" customHeight="1" thickBot="1"/>
    <row r="44" spans="1:17" s="5" customFormat="1" ht="13.5" thickBot="1" thickTop="1">
      <c r="A44" s="15"/>
      <c r="B44" s="15"/>
      <c r="C44" s="15"/>
      <c r="D44" s="15"/>
      <c r="E44" s="4" t="s">
        <v>29</v>
      </c>
      <c r="J44" s="7"/>
      <c r="K44" s="7">
        <f>+K25+K36</f>
        <v>23218514.900000002</v>
      </c>
      <c r="N44" s="7">
        <f>+N25+N36</f>
        <v>19995852.42</v>
      </c>
      <c r="P44" s="102">
        <f>+N44-K44</f>
        <v>-3222662.4800000004</v>
      </c>
      <c r="Q44" s="102"/>
    </row>
    <row r="45" spans="1:17" s="5" customFormat="1" ht="12.75" thickTop="1">
      <c r="A45" s="15"/>
      <c r="B45" s="15"/>
      <c r="C45" s="15"/>
      <c r="D45" s="15"/>
      <c r="E45" s="4"/>
      <c r="J45" s="99"/>
      <c r="K45" s="99"/>
      <c r="N45" s="99"/>
      <c r="P45" s="100"/>
      <c r="Q45" s="100"/>
    </row>
    <row r="46" spans="1:17" s="5" customFormat="1" ht="12">
      <c r="A46" s="15"/>
      <c r="B46" s="15"/>
      <c r="C46" s="15"/>
      <c r="D46" s="15"/>
      <c r="E46" s="4"/>
      <c r="J46" s="99"/>
      <c r="K46" s="99"/>
      <c r="N46" s="99"/>
      <c r="P46" s="100"/>
      <c r="Q46" s="100"/>
    </row>
    <row r="47" spans="11:14" ht="13.5" customHeight="1">
      <c r="K47" s="30"/>
      <c r="N47" s="30"/>
    </row>
    <row r="48" ht="14.25" customHeight="1">
      <c r="K48" s="29"/>
    </row>
    <row r="49" spans="1:256" s="35" customFormat="1" ht="26.25" customHeight="1">
      <c r="A49" s="32"/>
      <c r="B49" s="33"/>
      <c r="C49" s="33"/>
      <c r="D49" s="106" t="s">
        <v>53</v>
      </c>
      <c r="E49" s="106"/>
      <c r="F49" s="106"/>
      <c r="G49" s="106"/>
      <c r="H49" s="106"/>
      <c r="I49" s="106"/>
      <c r="J49" s="34"/>
      <c r="K49" s="106" t="s">
        <v>54</v>
      </c>
      <c r="L49" s="106"/>
      <c r="M49" s="106"/>
      <c r="N49" s="106"/>
      <c r="O49" s="106"/>
      <c r="Q49" s="36"/>
      <c r="R49" s="36"/>
      <c r="S49" s="36"/>
      <c r="T49" s="36"/>
      <c r="U49" s="36"/>
      <c r="V49" s="36"/>
      <c r="W49" s="36"/>
      <c r="X49" s="36"/>
      <c r="Y49" s="36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5:9" ht="12.75" customHeight="1">
      <c r="E50" s="6"/>
      <c r="F50" s="6"/>
      <c r="G50" s="6"/>
      <c r="H50" s="6"/>
      <c r="I50" s="6"/>
    </row>
  </sheetData>
  <sheetProtection/>
  <mergeCells count="34"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  <mergeCell ref="P18:Q18"/>
    <mergeCell ref="P19:Q19"/>
    <mergeCell ref="P20:Q20"/>
    <mergeCell ref="P21:Q21"/>
    <mergeCell ref="D49:I49"/>
    <mergeCell ref="K49:O49"/>
    <mergeCell ref="P34:Q34"/>
    <mergeCell ref="P23:Q23"/>
    <mergeCell ref="P25:Q25"/>
    <mergeCell ref="P30:Q30"/>
    <mergeCell ref="P31:Q31"/>
    <mergeCell ref="P32:Q32"/>
    <mergeCell ref="P33:Q33"/>
    <mergeCell ref="P26:Q26"/>
    <mergeCell ref="P27:Q27"/>
    <mergeCell ref="P28:Q28"/>
    <mergeCell ref="P29:Q29"/>
    <mergeCell ref="P42:Q42"/>
    <mergeCell ref="P44:Q44"/>
    <mergeCell ref="P36:Q36"/>
    <mergeCell ref="P39:Q39"/>
    <mergeCell ref="P40:Q40"/>
    <mergeCell ref="P41:Q41"/>
    <mergeCell ref="P37:Q37"/>
    <mergeCell ref="P38:Q38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B3" sqref="B3:E3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09" t="s">
        <v>83</v>
      </c>
      <c r="C3" s="109"/>
      <c r="D3" s="109"/>
      <c r="E3" s="109"/>
      <c r="F3" s="115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2022</v>
      </c>
      <c r="E5" s="44"/>
      <c r="F5" s="43">
        <v>2021</v>
      </c>
    </row>
    <row r="6" spans="1:8" ht="12.75">
      <c r="A6" s="47" t="s">
        <v>55</v>
      </c>
      <c r="G6" s="50"/>
      <c r="H6" s="50">
        <f>+D8-F8</f>
        <v>-33361815.15</v>
      </c>
    </row>
    <row r="7" ht="12.75">
      <c r="A7" s="47"/>
    </row>
    <row r="8" spans="2:256" ht="12.75">
      <c r="B8" s="47" t="s">
        <v>56</v>
      </c>
      <c r="C8" s="51"/>
      <c r="D8" s="50">
        <v>7926811.21</v>
      </c>
      <c r="E8" s="51"/>
      <c r="F8" s="50">
        <v>41288626.36</v>
      </c>
      <c r="G8" s="52"/>
      <c r="H8" s="52">
        <f>+D10-F10</f>
        <v>-28494042.58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6916066.47</v>
      </c>
      <c r="E10" s="60"/>
      <c r="F10" s="52">
        <v>35410109.05</v>
      </c>
      <c r="G10" s="61"/>
      <c r="H10" s="61">
        <f>+D12-F12</f>
        <v>-4867772.570000002</v>
      </c>
    </row>
    <row r="11" spans="1:6" ht="12.75">
      <c r="A11" s="62" t="s">
        <v>57</v>
      </c>
      <c r="B11" s="62"/>
      <c r="C11" s="63"/>
      <c r="D11" s="56"/>
      <c r="E11" s="63"/>
      <c r="F11" s="56"/>
    </row>
    <row r="12" spans="1:256" ht="13.5" thickBot="1">
      <c r="A12" s="64" t="s">
        <v>57</v>
      </c>
      <c r="B12" s="65" t="s">
        <v>59</v>
      </c>
      <c r="D12" s="66">
        <f>+D8-D10</f>
        <v>1010744.7400000002</v>
      </c>
      <c r="F12" s="66">
        <f>+F8-F10</f>
        <v>5878517.310000002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67"/>
      <c r="E14" s="71"/>
      <c r="F14" s="67"/>
      <c r="G14" s="72"/>
      <c r="H14" s="72">
        <f aca="true" t="shared" si="0" ref="H14:H22">+D16-F16</f>
        <v>-202860.97000000003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-224633.29000000004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35316.58</v>
      </c>
      <c r="E16" s="74"/>
      <c r="F16" s="72">
        <v>238177.55000000002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40415.68</v>
      </c>
      <c r="E17" s="71"/>
      <c r="F17" s="67">
        <v>265048.97000000003</v>
      </c>
      <c r="G17" s="67"/>
      <c r="H17" s="67">
        <f t="shared" si="0"/>
        <v>-1363092.64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14789.17</v>
      </c>
      <c r="E18" s="71"/>
      <c r="F18" s="67">
        <v>88916.41</v>
      </c>
      <c r="G18" s="67"/>
      <c r="H18" s="67">
        <f t="shared" si="0"/>
        <v>-184917.07000000004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265123.68</v>
      </c>
      <c r="E19" s="71"/>
      <c r="F19" s="67">
        <v>1628216.3199999998</v>
      </c>
      <c r="G19" s="67"/>
      <c r="H19" s="67">
        <f t="shared" si="0"/>
        <v>-824126.47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40546.41</v>
      </c>
      <c r="E20" s="71"/>
      <c r="F20" s="67">
        <v>225463.48000000004</v>
      </c>
      <c r="G20" s="67"/>
      <c r="H20" s="67">
        <f t="shared" si="0"/>
        <v>-593655.54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142489.02000000002</v>
      </c>
      <c r="E21" s="71"/>
      <c r="F21" s="67">
        <v>966615.49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126053.23</v>
      </c>
      <c r="E22" s="71"/>
      <c r="F22" s="67">
        <v>719708.77</v>
      </c>
      <c r="G22" s="61"/>
      <c r="H22" s="61">
        <f t="shared" si="0"/>
        <v>-3467413.2199999997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664733.77</v>
      </c>
      <c r="F24" s="66">
        <f>SUM(F16:F23)</f>
        <v>4132146.9899999998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>+D26-F26</f>
        <v>-1400359.3500000024</v>
      </c>
    </row>
    <row r="26" spans="2:8" ht="12.75">
      <c r="B26" s="79" t="s">
        <v>68</v>
      </c>
      <c r="C26" s="74"/>
      <c r="D26" s="72">
        <f>+D12-D24</f>
        <v>346010.9700000002</v>
      </c>
      <c r="E26" s="74"/>
      <c r="F26" s="72">
        <f>+F12-F24</f>
        <v>1746370.3200000026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-606996.7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125597.68</v>
      </c>
      <c r="E30" s="74"/>
      <c r="F30" s="98">
        <v>732594.38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14915.67</v>
      </c>
      <c r="E31" s="74"/>
      <c r="F31" s="98">
        <v>82387.49</v>
      </c>
      <c r="G31" s="78"/>
      <c r="H31" s="78">
        <f t="shared" si="1"/>
        <v>-725890.8300000024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205497.6200000002</v>
      </c>
      <c r="E33" s="74"/>
      <c r="F33" s="83">
        <f>+F26-F30-F31</f>
        <v>931388.4500000026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-725890.8300000024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205497.6200000002</v>
      </c>
      <c r="E37" s="74"/>
      <c r="F37" s="83">
        <f>+F33-F35</f>
        <v>931388.4500000026</v>
      </c>
      <c r="G37" s="78"/>
      <c r="H37" s="78">
        <f>+D39-F39</f>
        <v>-291516.62208849634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291516.62208849634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205497.6200000002</v>
      </c>
      <c r="E41" s="88"/>
      <c r="F41" s="89">
        <f>+F37-F39</f>
        <v>639871.8279115063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0" t="s">
        <v>79</v>
      </c>
      <c r="E46" s="110"/>
      <c r="F46" s="110"/>
    </row>
    <row r="47" spans="2:6" ht="12.75">
      <c r="B47" s="96" t="s">
        <v>77</v>
      </c>
      <c r="D47" s="111" t="s">
        <v>80</v>
      </c>
      <c r="E47" s="111"/>
      <c r="F47" s="111"/>
    </row>
  </sheetData>
  <sheetProtection/>
  <mergeCells count="3">
    <mergeCell ref="D46:F46"/>
    <mergeCell ref="D47:F47"/>
    <mergeCell ref="B3:E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2022-03-22T22:36:06Z</cp:lastPrinted>
  <dcterms:created xsi:type="dcterms:W3CDTF">2019-04-29T15:21:29Z</dcterms:created>
  <dcterms:modified xsi:type="dcterms:W3CDTF">2022-03-22T22:36:11Z</dcterms:modified>
  <cp:category/>
  <cp:version/>
  <cp:contentType/>
  <cp:contentStatus/>
</cp:coreProperties>
</file>