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externalReferences>
    <externalReference r:id="rId5"/>
    <externalReference r:id="rId6"/>
  </externalReferences>
  <definedNames>
    <definedName name="_xlnm.Print_Area" localSheetId="0">'Balance comparativo'!$A$1:$O$49</definedName>
    <definedName name="_xlnm.Print_Area" localSheetId="1">'EstR'!$A$1:$F$47</definedName>
    <definedName name="Gtosfinancieros">'[1]Est res detalle'!$E$1615</definedName>
    <definedName name="Otrosgastosnooper">'[1]Est res detalle'!$E$1623</definedName>
  </definedNames>
  <calcPr fullCalcOnLoad="1"/>
</workbook>
</file>

<file path=xl/sharedStrings.xml><?xml version="1.0" encoding="utf-8"?>
<sst xmlns="http://schemas.openxmlformats.org/spreadsheetml/2006/main" count="92" uniqueCount="84">
  <si>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</si>
  <si>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</si>
  <si>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</si>
  <si>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</si>
  <si>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</si>
  <si>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</si>
  <si>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</si>
  <si>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</si>
  <si>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</si>
  <si>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</si>
  <si>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</si>
  <si>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</si>
  <si>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</si>
  <si>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</si>
  <si>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</si>
  <si>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</si>
  <si>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</si>
  <si>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</si>
  <si>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</si>
  <si>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</si>
  <si>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</si>
  <si>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</si>
  <si>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</si>
  <si>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</si>
  <si>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</si>
  <si>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</si>
  <si>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</si>
  <si>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</si>
  <si>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</si>
  <si>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</si>
  <si>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</si>
  <si>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</si>
  <si>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</si>
  <si>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</si>
  <si>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</si>
  <si>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</si>
  <si>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</si>
  <si>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</si>
  <si>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</si>
  <si>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</si>
  <si>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</si>
  <si>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</si>
  <si>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</si>
  <si>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</si>
  <si>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</si>
  <si>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</si>
  <si>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</si>
  <si>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</si>
  <si>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</si>
  <si>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</si>
  <si>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</si>
  <si>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</si>
  <si>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</si>
  <si>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</si>
  <si>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</si>
  <si>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</si>
  <si>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</si>
  <si>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</si>
  <si>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</si>
  <si>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</si>
  <si>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</si>
  <si>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</si>
  <si>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</si>
  <si>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</si>
  <si>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</si>
  <si>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</si>
  <si>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</si>
  <si>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</si>
  <si>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</si>
  <si>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</si>
  <si>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</si>
  <si>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</si>
  <si>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</si>
  <si>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</si>
  <si>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</si>
  <si>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</si>
  <si>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</si>
  <si>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</si>
  <si>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</si>
  <si>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</si>
  <si>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</si>
  <si>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SEPTIEMBRE 2022</t>
  </si>
  <si>
    <t>SEPTIEMBRE 2021</t>
  </si>
  <si>
    <t>SARAM, S.A. DE C.V.
Empresa Salvadoreña
ESTADO DE RESULTADO INTEGRAL
Por Los Ejercicios Finalizados al 30 Septiembre 2022 Y Diciembre de 2021 (Expresado en Dolares de Los Estados Unidos de America)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</si>
</sst>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0;#,##0.00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18"/>
      <name val="Microsoft Sans Serif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8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49" fontId="2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/>
      <protection/>
    </xf>
    <xf numFmtId="0" fontId="2" fillId="0" borderId="0" xfId="57" applyFont="1" applyAlignment="1">
      <alignment horizontal="center" vertical="top" wrapText="1" readingOrder="1"/>
      <protection/>
    </xf>
    <xf numFmtId="0" fontId="11" fillId="0" borderId="0" xfId="59" applyFont="1" applyAlignment="1">
      <alignment vertical="center" wrapText="1"/>
      <protection/>
    </xf>
    <xf numFmtId="0" fontId="6" fillId="0" borderId="0" xfId="57" applyFont="1">
      <alignment vertical="top"/>
      <protection/>
    </xf>
    <xf numFmtId="166" fontId="2" fillId="0" borderId="10" xfId="0" applyNumberFormat="1" applyFont="1" applyBorder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0" fontId="5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vertical="top" wrapText="1" readingOrder="1"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  <xf numFmtId="0" fontId="11" fillId="0" borderId="0" xfId="59" applyFont="1" applyAlignment="1">
      <alignment horizontal="center" vertical="center" wrapText="1"/>
      <protection/>
    </xf>
    <xf numFmtId="168" fontId="44" fillId="0" borderId="0" xfId="50" applyFont="1" applyAlignment="1">
      <alignment horizontal="right"/>
    </xf>
    <xf numFmtId="169" fontId="44" fillId="0" borderId="0" xfId="54" applyFont="1" applyAlignment="1">
      <alignment horizontal="right"/>
    </xf>
    <xf numFmtId="168" fontId="15" fillId="33" borderId="0" xfId="49" applyFont="1" applyFill="1" applyAlignment="1">
      <alignment horizontal="right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4</xdr:col>
      <xdr:colOff>171450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1028700</xdr:colOff>
      <xdr:row>2</xdr:row>
      <xdr:rowOff>419100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9%20Estados%20financieros%20septiembre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ayor"/>
      <sheetName val="Balanza"/>
      <sheetName val="Anexo ER"/>
      <sheetName val="ER Areas"/>
      <sheetName val="Anexo balance"/>
      <sheetName val="Balance comparativo version 2"/>
      <sheetName val="ER re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50"/>
  <sheetViews>
    <sheetView showGridLines="0" showOutlineSymbols="0" zoomScalePageLayoutView="0" workbookViewId="0" topLeftCell="A1">
      <pane ySplit="8" topLeftCell="A9" activePane="bottomLeft" state="frozen"/>
      <selection pane="topLeft" activeCell="A1" sqref="A1"/>
      <selection pane="bottomLeft" activeCell="S35" sqref="S35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6.7109375" style="0" customWidth="1"/>
    <col min="12" max="12" width="3.57421875" style="0" customWidth="1"/>
    <col min="13" max="13" width="16.7109375" style="0" customWidth="1"/>
    <col min="14" max="14" width="3.00390625" style="0" customWidth="1"/>
    <col min="15" max="15" width="16.7109375" style="0" customWidth="1"/>
    <col min="16" max="16" width="7.28125" style="0" customWidth="1"/>
  </cols>
  <sheetData>
    <row r="1" ht="12" customHeight="1"/>
    <row r="2" spans="1:15" ht="12" customHeight="1">
      <c r="A2" s="111" t="s">
        <v>52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2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2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21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ht="18" customHeight="1"/>
    <row r="7" ht="6" customHeight="1"/>
    <row r="8" spans="11:16" s="1" customFormat="1" ht="12.75" customHeight="1">
      <c r="K8" s="28" t="s">
        <v>81</v>
      </c>
      <c r="L8" s="100"/>
      <c r="M8" s="28" t="s">
        <v>82</v>
      </c>
      <c r="N8" s="101"/>
      <c r="O8" s="102" t="s">
        <v>0</v>
      </c>
      <c r="P8" s="27"/>
    </row>
    <row r="9" ht="7.5" customHeight="1"/>
    <row r="10" spans="1:15" s="3" customFormat="1" ht="14.25" customHeight="1">
      <c r="A10" s="22" t="s">
        <v>1</v>
      </c>
      <c r="B10" s="22"/>
      <c r="C10" s="22"/>
      <c r="D10" s="22"/>
      <c r="K10" s="11">
        <f>+K11+K17</f>
        <v>23321709.509999998</v>
      </c>
      <c r="M10" s="18">
        <f>+M11+M17</f>
        <v>21582879.33</v>
      </c>
      <c r="O10" s="106">
        <f aca="true" t="shared" si="0" ref="O10:O21">+M10-K10</f>
        <v>-1738830.1799999997</v>
      </c>
    </row>
    <row r="11" spans="1:15" s="3" customFormat="1" ht="13.5" customHeight="1">
      <c r="A11" s="17"/>
      <c r="B11" s="24" t="s">
        <v>2</v>
      </c>
      <c r="C11" s="24"/>
      <c r="D11" s="24"/>
      <c r="E11" s="8"/>
      <c r="K11" s="12">
        <f>SUM(K12:K16)</f>
        <v>12702861.43</v>
      </c>
      <c r="M11" s="12">
        <f>SUM(M12:M16)</f>
        <v>10847098.74</v>
      </c>
      <c r="O11" s="109">
        <f t="shared" si="0"/>
        <v>-1855762.6899999995</v>
      </c>
    </row>
    <row r="12" spans="3:15" ht="12.75" customHeight="1">
      <c r="C12" s="25" t="s">
        <v>3</v>
      </c>
      <c r="D12" s="93" t="s">
        <v>30</v>
      </c>
      <c r="E12" s="94"/>
      <c r="F12" s="94"/>
      <c r="G12" s="94"/>
      <c r="H12" s="94"/>
      <c r="I12" s="94"/>
      <c r="J12" s="2"/>
      <c r="K12" s="97">
        <v>1216558.31</v>
      </c>
      <c r="L12" s="104"/>
      <c r="M12" s="31">
        <v>1296810.32</v>
      </c>
      <c r="N12" s="2"/>
      <c r="O12" s="31">
        <f t="shared" si="0"/>
        <v>80252.01000000001</v>
      </c>
    </row>
    <row r="13" spans="3:15" ht="12.75" customHeight="1">
      <c r="C13" s="25" t="s">
        <v>4</v>
      </c>
      <c r="D13" s="93" t="s">
        <v>31</v>
      </c>
      <c r="E13" s="94"/>
      <c r="F13" s="94"/>
      <c r="G13" s="94"/>
      <c r="H13" s="94"/>
      <c r="I13" s="94"/>
      <c r="J13" s="2"/>
      <c r="K13" s="97">
        <v>183896.54</v>
      </c>
      <c r="L13" s="104"/>
      <c r="M13" s="31">
        <v>266253.14</v>
      </c>
      <c r="N13" s="2"/>
      <c r="O13" s="31">
        <f t="shared" si="0"/>
        <v>82356.6</v>
      </c>
    </row>
    <row r="14" spans="3:15" ht="12.75" customHeight="1">
      <c r="C14" s="25" t="s">
        <v>5</v>
      </c>
      <c r="D14" s="93" t="s">
        <v>32</v>
      </c>
      <c r="E14" s="94"/>
      <c r="F14" s="94"/>
      <c r="G14" s="94"/>
      <c r="H14" s="94"/>
      <c r="I14" s="94"/>
      <c r="J14" s="2"/>
      <c r="K14" s="97">
        <v>2119505.17</v>
      </c>
      <c r="L14" s="104"/>
      <c r="M14" s="31">
        <v>2164715.48</v>
      </c>
      <c r="N14" s="2"/>
      <c r="O14" s="31">
        <f t="shared" si="0"/>
        <v>45210.310000000056</v>
      </c>
    </row>
    <row r="15" spans="3:15" ht="12.75" customHeight="1">
      <c r="C15" s="25" t="s">
        <v>6</v>
      </c>
      <c r="D15" s="93" t="s">
        <v>33</v>
      </c>
      <c r="E15" s="94"/>
      <c r="F15" s="94"/>
      <c r="G15" s="94"/>
      <c r="H15" s="94"/>
      <c r="I15" s="94"/>
      <c r="J15" s="2"/>
      <c r="K15" s="97">
        <v>8684582.83</v>
      </c>
      <c r="L15" s="104"/>
      <c r="M15" s="31">
        <v>5431331.49</v>
      </c>
      <c r="N15" s="2"/>
      <c r="O15" s="31">
        <f t="shared" si="0"/>
        <v>-3253251.34</v>
      </c>
    </row>
    <row r="16" spans="3:15" ht="12.75" customHeight="1">
      <c r="C16" s="25" t="s">
        <v>7</v>
      </c>
      <c r="D16" s="93" t="s">
        <v>34</v>
      </c>
      <c r="E16" s="94"/>
      <c r="F16" s="94"/>
      <c r="G16" s="94"/>
      <c r="H16" s="94"/>
      <c r="I16" s="94"/>
      <c r="J16" s="2"/>
      <c r="K16" s="97">
        <v>498318.58</v>
      </c>
      <c r="L16" s="104"/>
      <c r="M16" s="31">
        <v>1687988.31</v>
      </c>
      <c r="N16" s="2"/>
      <c r="O16" s="31">
        <f t="shared" si="0"/>
        <v>1189669.73</v>
      </c>
    </row>
    <row r="17" spans="1:15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10618848.079999998</v>
      </c>
      <c r="M17" s="12">
        <f>SUM(M18:M21)</f>
        <v>10735780.59</v>
      </c>
      <c r="O17" s="109">
        <f t="shared" si="0"/>
        <v>116932.51000000164</v>
      </c>
    </row>
    <row r="18" spans="3:15" ht="12.75" customHeight="1">
      <c r="C18" s="25" t="s">
        <v>9</v>
      </c>
      <c r="D18" s="93" t="s">
        <v>35</v>
      </c>
      <c r="E18" s="94"/>
      <c r="F18" s="94"/>
      <c r="G18" s="94"/>
      <c r="H18" s="94"/>
      <c r="I18" s="94"/>
      <c r="J18" s="2"/>
      <c r="K18" s="31">
        <v>17863455.18</v>
      </c>
      <c r="L18" s="2"/>
      <c r="M18" s="31">
        <v>17316585.54</v>
      </c>
      <c r="N18" s="2"/>
      <c r="O18" s="108">
        <f t="shared" si="0"/>
        <v>-546869.6400000006</v>
      </c>
    </row>
    <row r="19" spans="3:15" ht="12.75" customHeight="1">
      <c r="C19" s="25" t="s">
        <v>10</v>
      </c>
      <c r="D19" s="93" t="s">
        <v>36</v>
      </c>
      <c r="E19" s="94"/>
      <c r="F19" s="94"/>
      <c r="G19" s="94"/>
      <c r="H19" s="94"/>
      <c r="I19" s="94"/>
      <c r="J19" s="2"/>
      <c r="K19" s="97">
        <v>-7956048.210000001</v>
      </c>
      <c r="L19" s="2"/>
      <c r="M19" s="31">
        <v>-7519155.86</v>
      </c>
      <c r="N19" s="2"/>
      <c r="O19" s="108">
        <f t="shared" si="0"/>
        <v>436892.35000000056</v>
      </c>
    </row>
    <row r="20" spans="3:15" ht="12.75" customHeight="1">
      <c r="C20" s="25" t="s">
        <v>11</v>
      </c>
      <c r="D20" s="93" t="s">
        <v>37</v>
      </c>
      <c r="E20" s="94"/>
      <c r="F20" s="94"/>
      <c r="G20" s="94"/>
      <c r="H20" s="94"/>
      <c r="I20" s="94"/>
      <c r="J20" s="2"/>
      <c r="K20" s="97">
        <v>2274.4100000000035</v>
      </c>
      <c r="L20" s="2"/>
      <c r="M20" s="31">
        <v>15882.92</v>
      </c>
      <c r="N20" s="2"/>
      <c r="O20" s="108">
        <f t="shared" si="0"/>
        <v>13608.509999999997</v>
      </c>
    </row>
    <row r="21" spans="3:15" ht="12.75" customHeight="1">
      <c r="C21" s="25" t="s">
        <v>12</v>
      </c>
      <c r="D21" s="93" t="s">
        <v>38</v>
      </c>
      <c r="E21" s="94"/>
      <c r="F21" s="94"/>
      <c r="G21" s="94"/>
      <c r="H21" s="94"/>
      <c r="I21" s="94"/>
      <c r="J21" s="2"/>
      <c r="K21" s="31">
        <v>709166.7</v>
      </c>
      <c r="L21" s="2"/>
      <c r="M21" s="31">
        <v>922467.99</v>
      </c>
      <c r="N21" s="2"/>
      <c r="O21" s="108">
        <f t="shared" si="0"/>
        <v>213301.29000000004</v>
      </c>
    </row>
    <row r="22" ht="3.75" customHeight="1" thickBot="1"/>
    <row r="23" spans="1:15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23321709.509999998</v>
      </c>
      <c r="M23" s="21">
        <f>+M10</f>
        <v>21582879.33</v>
      </c>
      <c r="O23" s="105">
        <f>+M23-K23</f>
        <v>-1738830.1799999997</v>
      </c>
    </row>
    <row r="24" spans="1:4" s="3" customFormat="1" ht="9" customHeight="1" thickTop="1">
      <c r="A24" s="17"/>
      <c r="B24" s="17"/>
      <c r="C24" s="17"/>
      <c r="D24" s="17"/>
    </row>
    <row r="25" spans="1:15" s="3" customFormat="1" ht="14.25" customHeight="1">
      <c r="A25" s="22" t="s">
        <v>13</v>
      </c>
      <c r="B25" s="22"/>
      <c r="C25" s="22"/>
      <c r="D25" s="22"/>
      <c r="K25" s="11">
        <f>+K26+K32</f>
        <v>15614881.030000001</v>
      </c>
      <c r="M25" s="18">
        <f>+M26+M32</f>
        <v>14279162.000000002</v>
      </c>
      <c r="O25" s="106">
        <f>+M25-K25</f>
        <v>-1335719.0299999993</v>
      </c>
    </row>
    <row r="26" spans="1:15" s="3" customFormat="1" ht="13.5" customHeight="1">
      <c r="A26" s="17"/>
      <c r="B26" s="23" t="s">
        <v>14</v>
      </c>
      <c r="C26" s="23"/>
      <c r="D26" s="23"/>
      <c r="E26" s="9"/>
      <c r="K26" s="13">
        <f>SUM(K27:K31)</f>
        <v>10223265.620000001</v>
      </c>
      <c r="M26" s="20">
        <f>SUM(M27:M31)</f>
        <v>8684446.590000002</v>
      </c>
      <c r="O26" s="107">
        <f>+M26-K26</f>
        <v>-1538819.0299999993</v>
      </c>
    </row>
    <row r="27" spans="3:15" ht="12.75" customHeight="1">
      <c r="C27" s="25" t="s">
        <v>15</v>
      </c>
      <c r="D27" s="93" t="s">
        <v>39</v>
      </c>
      <c r="E27" s="94"/>
      <c r="F27" s="94"/>
      <c r="G27" s="94"/>
      <c r="H27" s="94"/>
      <c r="I27" s="94"/>
      <c r="K27" s="97">
        <v>8175957.430000001</v>
      </c>
      <c r="M27" s="31">
        <v>7239613.78</v>
      </c>
      <c r="O27" s="31">
        <f>+K27-M27</f>
        <v>936343.6500000004</v>
      </c>
    </row>
    <row r="28" spans="3:15" ht="12.75" customHeight="1">
      <c r="C28" s="25" t="s">
        <v>16</v>
      </c>
      <c r="D28" s="93" t="s">
        <v>40</v>
      </c>
      <c r="E28" s="94"/>
      <c r="F28" s="94"/>
      <c r="G28" s="94"/>
      <c r="H28" s="94"/>
      <c r="I28" s="94"/>
      <c r="K28" s="97">
        <v>1599156.8999999994</v>
      </c>
      <c r="M28" s="31">
        <v>1094825.85</v>
      </c>
      <c r="O28" s="31">
        <f>+K28-M28</f>
        <v>504331.04999999935</v>
      </c>
    </row>
    <row r="29" spans="3:15" ht="12.75" customHeight="1">
      <c r="C29" s="25" t="s">
        <v>17</v>
      </c>
      <c r="D29" s="93" t="s">
        <v>41</v>
      </c>
      <c r="E29" s="94"/>
      <c r="F29" s="94"/>
      <c r="G29" s="94"/>
      <c r="H29" s="94"/>
      <c r="I29" s="94"/>
      <c r="K29" s="97">
        <v>146947.71</v>
      </c>
      <c r="M29" s="31">
        <v>127373.83</v>
      </c>
      <c r="O29" s="31">
        <f>+K29-M29</f>
        <v>19573.87999999999</v>
      </c>
    </row>
    <row r="30" spans="3:15" ht="12.75" customHeight="1">
      <c r="C30" s="25" t="s">
        <v>18</v>
      </c>
      <c r="D30" s="93" t="s">
        <v>42</v>
      </c>
      <c r="E30" s="94"/>
      <c r="F30" s="94"/>
      <c r="G30" s="94"/>
      <c r="H30" s="94"/>
      <c r="I30" s="94"/>
      <c r="K30" s="97">
        <v>301020.25</v>
      </c>
      <c r="M30" s="31">
        <v>222449.8</v>
      </c>
      <c r="O30" s="31">
        <f>+K30-M30</f>
        <v>78570.45000000001</v>
      </c>
    </row>
    <row r="31" spans="3:15" ht="12.75" customHeight="1">
      <c r="C31" s="25" t="s">
        <v>19</v>
      </c>
      <c r="D31" s="93" t="s">
        <v>43</v>
      </c>
      <c r="E31" s="94"/>
      <c r="F31" s="94"/>
      <c r="G31" s="94"/>
      <c r="H31" s="94"/>
      <c r="I31" s="94"/>
      <c r="K31" s="31">
        <v>183.33</v>
      </c>
      <c r="M31" s="31">
        <v>183.33</v>
      </c>
      <c r="O31" s="31">
        <f>+K31-M31</f>
        <v>0</v>
      </c>
    </row>
    <row r="32" spans="2:15" ht="13.5" customHeight="1">
      <c r="B32" s="24" t="s">
        <v>20</v>
      </c>
      <c r="C32" s="24"/>
      <c r="D32" s="24"/>
      <c r="E32" s="8"/>
      <c r="K32" s="12">
        <f>SUM(K33:K34)</f>
        <v>5391615.41</v>
      </c>
      <c r="M32" s="19">
        <f>SUM(M33:M34)</f>
        <v>5594715.41</v>
      </c>
      <c r="O32" s="107">
        <f>+M32-K32</f>
        <v>203100</v>
      </c>
    </row>
    <row r="33" spans="3:15" ht="12.75" customHeight="1">
      <c r="C33" s="25" t="s">
        <v>21</v>
      </c>
      <c r="D33" s="93" t="s">
        <v>44</v>
      </c>
      <c r="E33" s="94"/>
      <c r="F33" s="94"/>
      <c r="G33" s="94"/>
      <c r="H33" s="94"/>
      <c r="I33" s="94"/>
      <c r="K33" s="97">
        <v>5216900</v>
      </c>
      <c r="M33" s="31">
        <v>5420000</v>
      </c>
      <c r="O33" s="31">
        <f>+K33-M33</f>
        <v>-203100</v>
      </c>
    </row>
    <row r="34" spans="3:15" ht="12.75" customHeight="1">
      <c r="C34" s="25" t="s">
        <v>22</v>
      </c>
      <c r="D34" s="93" t="s">
        <v>45</v>
      </c>
      <c r="E34" s="94"/>
      <c r="F34" s="94"/>
      <c r="G34" s="94"/>
      <c r="H34" s="94"/>
      <c r="I34" s="94"/>
      <c r="K34" s="97">
        <v>174715.41</v>
      </c>
      <c r="M34" s="31">
        <v>174715.41</v>
      </c>
      <c r="O34" s="31">
        <f>+K34-M34</f>
        <v>0</v>
      </c>
    </row>
    <row r="35" ht="6" customHeight="1"/>
    <row r="36" spans="1:15" s="3" customFormat="1" ht="14.25" customHeight="1">
      <c r="A36" s="22" t="s">
        <v>23</v>
      </c>
      <c r="B36" s="22"/>
      <c r="C36" s="22"/>
      <c r="D36" s="22"/>
      <c r="K36" s="11">
        <f>+K37</f>
        <v>7706828.4799999995</v>
      </c>
      <c r="M36" s="18">
        <f>+M37</f>
        <v>7303717.329999999</v>
      </c>
      <c r="O36" s="106">
        <f>+M36-K36</f>
        <v>-403111.1500000004</v>
      </c>
    </row>
    <row r="37" spans="1:15" s="3" customFormat="1" ht="13.5" customHeight="1">
      <c r="A37" s="17"/>
      <c r="B37" s="23" t="s">
        <v>23</v>
      </c>
      <c r="C37" s="23"/>
      <c r="D37" s="23"/>
      <c r="E37" s="9"/>
      <c r="K37" s="10">
        <f>SUM(K38:L42)</f>
        <v>7706828.4799999995</v>
      </c>
      <c r="M37" s="10">
        <f>SUM(M38:N42)</f>
        <v>7303717.329999999</v>
      </c>
      <c r="O37" s="107">
        <f>+M37-K37</f>
        <v>-403111.1500000004</v>
      </c>
    </row>
    <row r="38" spans="1:15" s="2" customFormat="1" ht="11.25" customHeight="1">
      <c r="A38" s="16"/>
      <c r="B38" s="16"/>
      <c r="C38" s="95" t="s">
        <v>24</v>
      </c>
      <c r="D38" s="93" t="s">
        <v>46</v>
      </c>
      <c r="E38" s="94"/>
      <c r="F38" s="94"/>
      <c r="G38" s="94"/>
      <c r="H38" s="94"/>
      <c r="I38" s="94"/>
      <c r="K38" s="97">
        <v>3150000</v>
      </c>
      <c r="M38" s="31">
        <v>3150000</v>
      </c>
      <c r="O38" s="31">
        <f>+K38-M38</f>
        <v>0</v>
      </c>
    </row>
    <row r="39" spans="1:15" s="2" customFormat="1" ht="9.75">
      <c r="A39" s="16"/>
      <c r="B39" s="16"/>
      <c r="C39" s="95" t="s">
        <v>25</v>
      </c>
      <c r="D39" s="93" t="s">
        <v>47</v>
      </c>
      <c r="E39" s="94"/>
      <c r="F39" s="94"/>
      <c r="G39" s="94"/>
      <c r="H39" s="94"/>
      <c r="I39" s="94"/>
      <c r="K39" s="97">
        <v>630000</v>
      </c>
      <c r="M39" s="31">
        <v>630000</v>
      </c>
      <c r="O39" s="31">
        <f>+K39-M39</f>
        <v>0</v>
      </c>
    </row>
    <row r="40" spans="1:15" s="2" customFormat="1" ht="11.25" customHeight="1">
      <c r="A40" s="16"/>
      <c r="B40" s="16"/>
      <c r="C40" s="95" t="s">
        <v>26</v>
      </c>
      <c r="D40" s="93" t="s">
        <v>48</v>
      </c>
      <c r="E40" s="94"/>
      <c r="F40" s="94"/>
      <c r="G40" s="94"/>
      <c r="H40" s="94"/>
      <c r="I40" s="94"/>
      <c r="K40" s="97">
        <v>2147598.34</v>
      </c>
      <c r="M40" s="31">
        <v>2229494.61</v>
      </c>
      <c r="O40" s="31">
        <f>+K40-M40</f>
        <v>-81896.27000000002</v>
      </c>
    </row>
    <row r="41" spans="1:15" s="2" customFormat="1" ht="11.25" customHeight="1">
      <c r="A41" s="16"/>
      <c r="B41" s="16"/>
      <c r="C41" s="95" t="s">
        <v>27</v>
      </c>
      <c r="D41" s="93" t="s">
        <v>49</v>
      </c>
      <c r="E41" s="94"/>
      <c r="F41" s="94"/>
      <c r="G41" s="94"/>
      <c r="H41" s="94"/>
      <c r="I41" s="94"/>
      <c r="J41" s="92"/>
      <c r="K41" s="97">
        <v>1463222.22</v>
      </c>
      <c r="M41" s="92">
        <v>978214.8</v>
      </c>
      <c r="O41" s="31">
        <f>+K41-M41</f>
        <v>485007.4199999999</v>
      </c>
    </row>
    <row r="42" spans="1:15" s="2" customFormat="1" ht="10.5" customHeight="1">
      <c r="A42" s="16"/>
      <c r="B42" s="16"/>
      <c r="C42" s="95" t="s">
        <v>28</v>
      </c>
      <c r="D42" s="93" t="s">
        <v>50</v>
      </c>
      <c r="E42" s="94"/>
      <c r="F42" s="94"/>
      <c r="G42" s="94"/>
      <c r="H42" s="94"/>
      <c r="I42" s="94"/>
      <c r="K42" s="31">
        <v>316007.92</v>
      </c>
      <c r="M42" s="31">
        <v>316007.92</v>
      </c>
      <c r="O42" s="31">
        <f>+K42-M42</f>
        <v>0</v>
      </c>
    </row>
    <row r="43" ht="6.75" customHeight="1" thickBot="1"/>
    <row r="44" spans="1:15" s="5" customFormat="1" ht="12.75" thickBot="1" thickTop="1">
      <c r="A44" s="15"/>
      <c r="B44" s="15"/>
      <c r="C44" s="15"/>
      <c r="D44" s="15"/>
      <c r="E44" s="4" t="s">
        <v>29</v>
      </c>
      <c r="J44" s="7"/>
      <c r="K44" s="7">
        <f>+K25+K36</f>
        <v>23321709.51</v>
      </c>
      <c r="M44" s="7">
        <f>+M25+M36</f>
        <v>21582879.330000002</v>
      </c>
      <c r="O44" s="105">
        <f>+M44-K44</f>
        <v>-1738830.1799999997</v>
      </c>
    </row>
    <row r="45" spans="1:15" s="5" customFormat="1" ht="12" thickTop="1">
      <c r="A45" s="15"/>
      <c r="B45" s="15"/>
      <c r="C45" s="15"/>
      <c r="D45" s="15"/>
      <c r="E45" s="4"/>
      <c r="J45" s="98"/>
      <c r="K45" s="98"/>
      <c r="M45" s="98"/>
      <c r="O45" s="99"/>
    </row>
    <row r="46" spans="1:15" s="5" customFormat="1" ht="12">
      <c r="A46" s="15"/>
      <c r="B46" s="15"/>
      <c r="C46" s="15"/>
      <c r="D46" s="15"/>
      <c r="E46" s="4"/>
      <c r="J46" s="98"/>
      <c r="K46" s="98"/>
      <c r="M46" s="98"/>
      <c r="O46" s="99"/>
    </row>
    <row r="47" spans="11:13" ht="13.5" customHeight="1">
      <c r="K47" s="30"/>
      <c r="M47" s="30"/>
    </row>
    <row r="48" ht="14.25" customHeight="1">
      <c r="K48" s="29"/>
    </row>
    <row r="49" spans="1:254" s="35" customFormat="1" ht="26.25" customHeight="1">
      <c r="A49" s="32"/>
      <c r="B49" s="33"/>
      <c r="C49" s="33"/>
      <c r="D49" s="110" t="s">
        <v>53</v>
      </c>
      <c r="E49" s="110"/>
      <c r="F49" s="110"/>
      <c r="G49" s="110"/>
      <c r="H49" s="110"/>
      <c r="I49" s="110"/>
      <c r="J49" s="34"/>
      <c r="K49" s="110" t="s">
        <v>54</v>
      </c>
      <c r="L49" s="110"/>
      <c r="M49" s="110"/>
      <c r="N49" s="110"/>
      <c r="O49" s="36"/>
      <c r="P49" s="36"/>
      <c r="Q49" s="36"/>
      <c r="R49" s="36"/>
      <c r="S49" s="36"/>
      <c r="T49" s="36"/>
      <c r="U49" s="36"/>
      <c r="V49" s="36"/>
      <c r="W49" s="36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5:9" ht="12.75" customHeight="1">
      <c r="E50" s="6"/>
      <c r="F50" s="6"/>
      <c r="G50" s="6"/>
      <c r="H50" s="6"/>
      <c r="I50" s="6"/>
    </row>
  </sheetData>
  <sheetProtection/>
  <mergeCells count="3">
    <mergeCell ref="D49:I49"/>
    <mergeCell ref="K49:N49"/>
    <mergeCell ref="A2:O5"/>
  </mergeCells>
  <printOptions horizontalCentered="1" verticalCentered="1"/>
  <pageMargins left="0.15748031496062992" right="0.15748031496062992" top="0.35433070866141736" bottom="0.35433070866141736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2:256" ht="69.75" customHeight="1">
      <c r="B3" s="114" t="s">
        <v>83</v>
      </c>
      <c r="C3" s="114"/>
      <c r="D3" s="114"/>
      <c r="E3" s="114"/>
      <c r="F3" s="103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2022</v>
      </c>
      <c r="E5" s="44"/>
      <c r="F5" s="43">
        <v>2021</v>
      </c>
    </row>
    <row r="6" spans="1:8" ht="12.75">
      <c r="A6" s="47" t="s">
        <v>55</v>
      </c>
      <c r="G6" s="50"/>
      <c r="H6" s="50">
        <f>+D8-F8</f>
        <v>-2967201.700000003</v>
      </c>
    </row>
    <row r="7" ht="12.75">
      <c r="A7" s="47"/>
    </row>
    <row r="8" spans="2:256" ht="12.75">
      <c r="B8" s="47" t="s">
        <v>56</v>
      </c>
      <c r="C8" s="51"/>
      <c r="D8" s="50">
        <v>38321424.66</v>
      </c>
      <c r="E8" s="51"/>
      <c r="F8" s="50">
        <v>41288626.36</v>
      </c>
      <c r="G8" s="52"/>
      <c r="H8" s="52">
        <f>+D10-F10</f>
        <v>-2372828.519999996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57</v>
      </c>
      <c r="B10" s="59" t="s">
        <v>58</v>
      </c>
      <c r="C10" s="60"/>
      <c r="D10" s="50">
        <v>33037280.53</v>
      </c>
      <c r="E10" s="60"/>
      <c r="F10" s="52">
        <v>35410109.05</v>
      </c>
      <c r="G10" s="61"/>
      <c r="H10" s="61">
        <f>+D12-F12</f>
        <v>-594373.1800000072</v>
      </c>
    </row>
    <row r="11" spans="1:6" ht="12.75">
      <c r="A11" s="62" t="s">
        <v>57</v>
      </c>
      <c r="B11" s="62"/>
      <c r="C11" s="63"/>
      <c r="D11" s="115"/>
      <c r="E11" s="116"/>
      <c r="F11" s="115"/>
    </row>
    <row r="12" spans="1:256" ht="13.5" thickBot="1">
      <c r="A12" s="64" t="s">
        <v>57</v>
      </c>
      <c r="B12" s="65" t="s">
        <v>59</v>
      </c>
      <c r="D12" s="66">
        <f>+D8-D10</f>
        <v>5284144.129999995</v>
      </c>
      <c r="F12" s="66">
        <f>+F8-F10</f>
        <v>5878517.310000002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60</v>
      </c>
      <c r="B14" s="70"/>
      <c r="C14" s="71"/>
      <c r="D14" s="50"/>
      <c r="E14" s="51"/>
      <c r="F14" s="50"/>
      <c r="G14" s="72"/>
      <c r="H14" s="72">
        <f aca="true" t="shared" si="0" ref="H14:H22">+D16-F16</f>
        <v>-70359.76000000001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50"/>
      <c r="E15" s="51"/>
      <c r="F15" s="50"/>
      <c r="G15" s="67"/>
      <c r="H15" s="67">
        <f t="shared" si="0"/>
        <v>-72389.46000000002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61</v>
      </c>
      <c r="C16" s="74"/>
      <c r="D16" s="72">
        <v>167817.79</v>
      </c>
      <c r="E16" s="74"/>
      <c r="F16" s="72">
        <v>238177.55000000002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57</v>
      </c>
      <c r="B17" s="70" t="s">
        <v>62</v>
      </c>
      <c r="C17" s="71"/>
      <c r="D17" s="72">
        <v>192659.51</v>
      </c>
      <c r="E17" s="51"/>
      <c r="F17" s="50">
        <v>265048.97000000003</v>
      </c>
      <c r="G17" s="67"/>
      <c r="H17" s="67">
        <f t="shared" si="0"/>
        <v>-381113.1699999999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63</v>
      </c>
      <c r="C18" s="71"/>
      <c r="D18" s="72">
        <v>67033.48</v>
      </c>
      <c r="E18" s="51"/>
      <c r="F18" s="50">
        <v>88916.41</v>
      </c>
      <c r="G18" s="67"/>
      <c r="H18" s="67">
        <f t="shared" si="0"/>
        <v>-41526.65000000002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64</v>
      </c>
      <c r="C19" s="71"/>
      <c r="D19" s="72">
        <v>1247103.15</v>
      </c>
      <c r="E19" s="51"/>
      <c r="F19" s="50">
        <v>1628216.3199999998</v>
      </c>
      <c r="G19" s="67"/>
      <c r="H19" s="67">
        <f t="shared" si="0"/>
        <v>-256277.44999999995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57</v>
      </c>
      <c r="B20" s="70" t="s">
        <v>65</v>
      </c>
      <c r="C20" s="71"/>
      <c r="D20" s="72">
        <v>183936.83000000002</v>
      </c>
      <c r="E20" s="51"/>
      <c r="F20" s="50">
        <v>225463.48000000004</v>
      </c>
      <c r="G20" s="67"/>
      <c r="H20" s="67">
        <f t="shared" si="0"/>
        <v>-147430.84000000008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57</v>
      </c>
      <c r="B21" s="70" t="s">
        <v>66</v>
      </c>
      <c r="C21" s="71"/>
      <c r="D21" s="72">
        <v>710338.04</v>
      </c>
      <c r="E21" s="51"/>
      <c r="F21" s="50">
        <v>966615.49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67</v>
      </c>
      <c r="C22" s="71"/>
      <c r="D22" s="72">
        <v>572277.9299999999</v>
      </c>
      <c r="E22" s="51"/>
      <c r="F22" s="50">
        <v>719708.77</v>
      </c>
      <c r="G22" s="61"/>
      <c r="H22" s="61">
        <f t="shared" si="0"/>
        <v>-990980.2600000002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57</v>
      </c>
      <c r="B24" s="65"/>
      <c r="D24" s="66">
        <f>SUM(D16:D23)</f>
        <v>3141166.7299999995</v>
      </c>
      <c r="F24" s="66">
        <f>SUM(F16:F23)</f>
        <v>4132146.9899999998</v>
      </c>
    </row>
    <row r="25" spans="1:8" ht="12.75">
      <c r="A25" s="62"/>
      <c r="B25" s="62"/>
      <c r="C25" s="63"/>
      <c r="D25" s="115"/>
      <c r="E25" s="116"/>
      <c r="F25" s="115"/>
      <c r="G25" s="78"/>
      <c r="H25" s="78">
        <f>+D26-F26</f>
        <v>396607.0799999931</v>
      </c>
    </row>
    <row r="26" spans="2:8" ht="12.75">
      <c r="B26" s="79" t="s">
        <v>68</v>
      </c>
      <c r="C26" s="74"/>
      <c r="D26" s="72">
        <f>+D12-D24</f>
        <v>2142977.3999999957</v>
      </c>
      <c r="E26" s="74"/>
      <c r="F26" s="72">
        <f>+F12-F24</f>
        <v>1746370.3200000026</v>
      </c>
      <c r="G26" s="78"/>
      <c r="H26" s="78">
        <f aca="true" t="shared" si="1" ref="H26:H36">+D28-F28</f>
        <v>0</v>
      </c>
    </row>
    <row r="27" spans="2:8" ht="12.75">
      <c r="B27" s="80"/>
      <c r="C27" s="74"/>
      <c r="D27" s="72"/>
      <c r="E27" s="74"/>
      <c r="F27" s="72"/>
      <c r="G27" s="78"/>
      <c r="H27" s="78">
        <f t="shared" si="1"/>
        <v>0</v>
      </c>
    </row>
    <row r="28" spans="1:8" ht="12.75">
      <c r="A28" s="48" t="s">
        <v>69</v>
      </c>
      <c r="B28" s="80"/>
      <c r="C28" s="74"/>
      <c r="D28" s="72"/>
      <c r="E28" s="74"/>
      <c r="F28" s="72"/>
      <c r="G28" s="81"/>
      <c r="H28" s="81">
        <f t="shared" si="1"/>
        <v>-121951.28000000003</v>
      </c>
    </row>
    <row r="29" spans="2:8" ht="12.75">
      <c r="B29" s="80"/>
      <c r="C29" s="74"/>
      <c r="D29" s="72"/>
      <c r="E29" s="74"/>
      <c r="F29" s="72"/>
      <c r="G29" s="81"/>
      <c r="H29" s="81"/>
    </row>
    <row r="30" spans="2:8" ht="12.75">
      <c r="B30" s="80" t="s">
        <v>70</v>
      </c>
      <c r="C30" s="74"/>
      <c r="D30" s="72">
        <v>610643.1</v>
      </c>
      <c r="E30" s="74"/>
      <c r="F30" s="117">
        <v>732594.38</v>
      </c>
      <c r="G30" s="78"/>
      <c r="H30" s="78">
        <f t="shared" si="1"/>
        <v>0</v>
      </c>
    </row>
    <row r="31" spans="2:8" ht="12.75">
      <c r="B31" s="80" t="s">
        <v>71</v>
      </c>
      <c r="C31" s="74"/>
      <c r="D31" s="72">
        <v>69112.08</v>
      </c>
      <c r="E31" s="74"/>
      <c r="F31" s="117">
        <v>82387.49</v>
      </c>
      <c r="G31" s="78"/>
      <c r="H31" s="78">
        <f t="shared" si="1"/>
        <v>531833.7699999929</v>
      </c>
    </row>
    <row r="32" spans="2:8" ht="12.75">
      <c r="B32" s="80"/>
      <c r="C32" s="74"/>
      <c r="D32" s="72"/>
      <c r="E32" s="74"/>
      <c r="F32" s="72"/>
      <c r="G32" s="78"/>
      <c r="H32" s="78">
        <f t="shared" si="1"/>
        <v>0</v>
      </c>
    </row>
    <row r="33" spans="2:8" ht="12.75">
      <c r="B33" s="82" t="s">
        <v>72</v>
      </c>
      <c r="C33" s="74"/>
      <c r="D33" s="83">
        <f>+D26-D30-D31</f>
        <v>1463222.2199999955</v>
      </c>
      <c r="E33" s="74"/>
      <c r="F33" s="83">
        <f>+F26-F30-F31</f>
        <v>931388.4500000026</v>
      </c>
      <c r="G33" s="78"/>
      <c r="H33" s="78">
        <f>+D35-F35</f>
        <v>0</v>
      </c>
    </row>
    <row r="34" spans="2:8" ht="12.75">
      <c r="B34" s="80"/>
      <c r="C34" s="74"/>
      <c r="D34" s="72"/>
      <c r="E34" s="74"/>
      <c r="F34" s="72"/>
      <c r="G34" s="78"/>
      <c r="H34" s="78">
        <f t="shared" si="1"/>
        <v>0</v>
      </c>
    </row>
    <row r="35" spans="1:8" ht="12.75">
      <c r="A35" s="80" t="s">
        <v>73</v>
      </c>
      <c r="B35" s="84"/>
      <c r="C35" s="74"/>
      <c r="D35" s="85">
        <v>0</v>
      </c>
      <c r="E35" s="74"/>
      <c r="F35" s="85">
        <v>0</v>
      </c>
      <c r="G35" s="78"/>
      <c r="H35" s="78">
        <f t="shared" si="1"/>
        <v>531833.7699999929</v>
      </c>
    </row>
    <row r="36" spans="2:8" ht="12.75">
      <c r="B36" s="80"/>
      <c r="C36" s="74"/>
      <c r="D36" s="72"/>
      <c r="E36" s="74"/>
      <c r="F36" s="72"/>
      <c r="G36" s="78"/>
      <c r="H36" s="78">
        <f t="shared" si="1"/>
        <v>0</v>
      </c>
    </row>
    <row r="37" spans="1:8" ht="12.75">
      <c r="A37" s="84"/>
      <c r="B37" s="65" t="s">
        <v>74</v>
      </c>
      <c r="C37" s="74"/>
      <c r="D37" s="83">
        <f>+D33-D39</f>
        <v>1463222.2199999955</v>
      </c>
      <c r="E37" s="74"/>
      <c r="F37" s="83">
        <f>+F33-F35</f>
        <v>931388.4500000026</v>
      </c>
      <c r="G37" s="78"/>
      <c r="H37" s="78">
        <f>+D39-F39</f>
        <v>-291516.62208849634</v>
      </c>
    </row>
    <row r="38" spans="2:8" ht="12.75">
      <c r="B38" s="80"/>
      <c r="C38" s="74"/>
      <c r="D38" s="72"/>
      <c r="E38" s="74"/>
      <c r="F38" s="72"/>
      <c r="G38" s="78"/>
      <c r="H38" s="78"/>
    </row>
    <row r="39" spans="1:8" ht="12.75">
      <c r="A39" s="80" t="s">
        <v>75</v>
      </c>
      <c r="B39" s="84"/>
      <c r="C39" s="74"/>
      <c r="D39" s="85">
        <v>0</v>
      </c>
      <c r="E39" s="74"/>
      <c r="F39" s="72">
        <v>291516.62208849634</v>
      </c>
      <c r="H39" s="45">
        <f>+D40-F40</f>
        <v>0</v>
      </c>
    </row>
    <row r="40" spans="7:8" ht="12.75">
      <c r="G40" s="78"/>
      <c r="H40" s="78"/>
    </row>
    <row r="41" spans="1:8" ht="13.5" thickBot="1">
      <c r="A41" s="86"/>
      <c r="B41" s="87" t="s">
        <v>76</v>
      </c>
      <c r="C41" s="88"/>
      <c r="D41" s="89">
        <f>+D37-D35</f>
        <v>1463222.2199999955</v>
      </c>
      <c r="E41" s="88"/>
      <c r="F41" s="89">
        <f>+F37-F39</f>
        <v>639871.8279115063</v>
      </c>
      <c r="G41" s="78"/>
      <c r="H41" s="78"/>
    </row>
    <row r="42" spans="2:256" ht="13.5" thickTop="1">
      <c r="B42" s="80"/>
      <c r="C42" s="74"/>
      <c r="D42" s="72"/>
      <c r="E42" s="74"/>
      <c r="F42" s="72"/>
      <c r="G42" s="90"/>
      <c r="H42" s="90"/>
      <c r="I42" s="9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2:256" ht="12.75">
      <c r="B43" s="80"/>
      <c r="C43" s="74"/>
      <c r="D43" s="72"/>
      <c r="E43" s="74"/>
      <c r="F43" s="72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2:256" ht="12.75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6" ht="12.75">
      <c r="B45" s="80"/>
      <c r="C45" s="74"/>
      <c r="D45" s="72"/>
      <c r="E45" s="74"/>
      <c r="F45" s="72"/>
    </row>
    <row r="46" spans="1:6" ht="12.75">
      <c r="A46" s="55"/>
      <c r="B46" s="91" t="s">
        <v>78</v>
      </c>
      <c r="C46" s="55"/>
      <c r="D46" s="112" t="s">
        <v>79</v>
      </c>
      <c r="E46" s="112"/>
      <c r="F46" s="112"/>
    </row>
    <row r="47" spans="2:6" ht="12.75">
      <c r="B47" s="96" t="s">
        <v>77</v>
      </c>
      <c r="D47" s="113" t="s">
        <v>80</v>
      </c>
      <c r="E47" s="113"/>
      <c r="F47" s="113"/>
    </row>
  </sheetData>
  <sheetProtection/>
  <mergeCells count="3">
    <mergeCell ref="D46:F46"/>
    <mergeCell ref="D47:F47"/>
    <mergeCell ref="B3:E3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Deisy de Sandoval</cp:lastModifiedBy>
  <cp:lastPrinted>2022-09-23T14:54:58Z</cp:lastPrinted>
  <dcterms:created xsi:type="dcterms:W3CDTF">2019-04-29T15:21:29Z</dcterms:created>
  <dcterms:modified xsi:type="dcterms:W3CDTF">2022-10-26T14:54:33Z</dcterms:modified>
  <cp:category/>
  <cp:version/>
  <cp:contentType/>
  <cp:contentStatus/>
</cp:coreProperties>
</file>