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35" yWindow="5715" windowWidth="10425" windowHeight="2520" tabRatio="838" activeTab="0"/>
  </bookViews>
  <sheets>
    <sheet name="Balance Gral.Estado Resultados" sheetId="1" r:id="rId1"/>
  </sheets>
  <definedNames>
    <definedName name="_xlnm.Print_Area" localSheetId="0">'Balance Gral.Estado Resultados'!$A$1:$I$130</definedName>
  </definedNames>
  <calcPr fullCalcOnLoad="1"/>
</workbook>
</file>

<file path=xl/sharedStrings.xml><?xml version="1.0" encoding="utf-8"?>
<sst xmlns="http://schemas.openxmlformats.org/spreadsheetml/2006/main" count="112" uniqueCount="96">
  <si>
    <t>CUENTAS DE CONTROL</t>
  </si>
  <si>
    <t>RESERVAS DE CAPITAL</t>
  </si>
  <si>
    <t>RESULTADOS</t>
  </si>
  <si>
    <t>INGRESOS DE OPERACION</t>
  </si>
  <si>
    <t>CASA DE CORREDORES DE BOLSA</t>
  </si>
  <si>
    <t>ACTIVO</t>
  </si>
  <si>
    <t>Impuestos</t>
  </si>
  <si>
    <t>TOTAL ACTIVO</t>
  </si>
  <si>
    <t>PASIVO</t>
  </si>
  <si>
    <t>TOTAL PASIVO</t>
  </si>
  <si>
    <t xml:space="preserve">CAPITAL </t>
  </si>
  <si>
    <t>TOTAL PASIVO MAS PATRIMONIO</t>
  </si>
  <si>
    <t xml:space="preserve"> </t>
  </si>
  <si>
    <t>CUENTAS CONTINGENTES DE COMPROMISO DEUDORAS</t>
  </si>
  <si>
    <t>INGRESOS</t>
  </si>
  <si>
    <t>MENOS :</t>
  </si>
  <si>
    <t>MAS :</t>
  </si>
  <si>
    <t>GASTOS FINANCIEROS</t>
  </si>
  <si>
    <t>CAPITAL CONTABLE</t>
  </si>
  <si>
    <t xml:space="preserve">LIMITE PARA LA CONSTITUCION DE RESERVA </t>
  </si>
  <si>
    <t>SEGUN ART. 123 Y 124 DEL CODIGO DE COMERIO</t>
  </si>
  <si>
    <t>Q. acciones</t>
  </si>
  <si>
    <t>V/acción.</t>
  </si>
  <si>
    <t>Quinta parte</t>
  </si>
  <si>
    <t>del capital</t>
  </si>
  <si>
    <t>Reserva al</t>
  </si>
  <si>
    <t>Límite de</t>
  </si>
  <si>
    <t>reserva</t>
  </si>
  <si>
    <t>Capital</t>
  </si>
  <si>
    <t>social</t>
  </si>
  <si>
    <t>ACTIVO CORRIENTE</t>
  </si>
  <si>
    <t>ACTIVO NO CORRIENTE</t>
  </si>
  <si>
    <t>PASIVO CORRIENTE</t>
  </si>
  <si>
    <t>PATRIMONIO NETO</t>
  </si>
  <si>
    <t>CUENTAS CONTINGENTES Y DE COMPROMISO ACREEDORAS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</si>
  <si>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</si>
  <si>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</si>
  <si>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</si>
  <si>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</si>
  <si>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</si>
  <si>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</si>
  <si>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</si>
  <si>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        RESULTADOS DESPUES DE  IMPUESTOS</t>
  </si>
  <si>
    <t xml:space="preserve">    INGRESOS EXTRAORDINARIOS</t>
  </si>
  <si>
    <t xml:space="preserve">REVALUACIONES </t>
  </si>
  <si>
    <t>Revaluaciones de inversiones</t>
  </si>
  <si>
    <t xml:space="preserve">  VALORES BANAGRICOLA, S. A. DE C. V.</t>
  </si>
  <si>
    <t>contable</t>
  </si>
  <si>
    <t xml:space="preserve">PATRIMONIO NETO ART.99  DE LA LEY </t>
  </si>
  <si>
    <t xml:space="preserve"> MERCADO DE VALORES</t>
  </si>
  <si>
    <t>CUENTAS DE CONTROL ACREEDORAS</t>
  </si>
  <si>
    <t>TOTAL PATRIMONIO</t>
  </si>
  <si>
    <t>Gastos pagados por anticipado</t>
  </si>
  <si>
    <t xml:space="preserve">     GASTOS EXTRAORDINARIOS</t>
  </si>
  <si>
    <t>CONTINGENTES DE COMPROMISOS Y DE CONTROL PROPIAS</t>
  </si>
  <si>
    <t>TOTAL CONTINGENTES DE COMPROMISOS Y DE CONTROL PROPIAS</t>
  </si>
  <si>
    <t>Disponible restringido</t>
  </si>
  <si>
    <t>Inversiones financieras</t>
  </si>
  <si>
    <t>Cuentas y documentos por cobrar</t>
  </si>
  <si>
    <t>Rendimientos por cobrar</t>
  </si>
  <si>
    <t>Inversiones financieras a largo plazo</t>
  </si>
  <si>
    <t>Cuentas por pagar</t>
  </si>
  <si>
    <t>Impuestos por pagar propios</t>
  </si>
  <si>
    <t>Capital social</t>
  </si>
  <si>
    <t xml:space="preserve">Reservas de capital </t>
  </si>
  <si>
    <t>Reservas voluntarias</t>
  </si>
  <si>
    <t>Resultados del presente ejercicio</t>
  </si>
  <si>
    <t>Garantías otorgadas</t>
  </si>
  <si>
    <t>Valores y bienes propios en custodia</t>
  </si>
  <si>
    <t>Valores y bienes propios cedidos en garantía</t>
  </si>
  <si>
    <t>Cuentas de control diversas</t>
  </si>
  <si>
    <t>Responsabilidad por garantías otorgadas</t>
  </si>
  <si>
    <t>Contracuenta valores y bienes propios en custodia</t>
  </si>
  <si>
    <t>Contracuenta valores y bienes propios cedidos en garantía</t>
  </si>
  <si>
    <t>Contracuenta de cuentas de control diversas</t>
  </si>
  <si>
    <t>Bancos y otras instituciones financieras</t>
  </si>
  <si>
    <t xml:space="preserve">Ingresos por servicios bursátiles </t>
  </si>
  <si>
    <t xml:space="preserve">Ingresos diversos </t>
  </si>
  <si>
    <t>Gtos.generales de admon.  y  personal de oper. bursátiles</t>
  </si>
  <si>
    <t>Gtos. por depreciación, amortización y deterioro por operaciones ctes.</t>
  </si>
  <si>
    <t>Ingresos por inversiones financieras</t>
  </si>
  <si>
    <t>Ingresos por cuentas y documentos por cobrar</t>
  </si>
  <si>
    <t>Gastos de operación por inversiones propias</t>
  </si>
  <si>
    <t>Impuesto sobre la renta</t>
  </si>
  <si>
    <t>Gastos extraordinarios</t>
  </si>
  <si>
    <t>Ingresos extraordinarios</t>
  </si>
  <si>
    <t>RESULTADOS DEL PERÍODO</t>
  </si>
  <si>
    <t>BALANCE GENERAL  AL 31 DE OCTUBRE 2022</t>
  </si>
  <si>
    <t>ESTADO DE RESULTADOS  DEL 01 DE ENERO  AL 31 DE OCTUBRE DE 2022</t>
  </si>
  <si>
    <t>(Expresado en miles de dólares de los Estados Unidos de América)</t>
  </si>
  <si>
    <t xml:space="preserve">      Rafael Barraza Domínguez</t>
  </si>
  <si>
    <t xml:space="preserve">                    César Augusto Córdova Velásquez</t>
  </si>
  <si>
    <t xml:space="preserve">    Miguel Angel Guzmán Miranda</t>
  </si>
  <si>
    <t xml:space="preserve">          Apoderado General</t>
  </si>
  <si>
    <t xml:space="preserve">                                 Gerente General</t>
  </si>
  <si>
    <t xml:space="preserve">                   Contador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</si>
</sst>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_-;_-@_-"/>
    <numFmt numFmtId="175" formatCode="#,##0.00_ ;\-#,##0.00\ "/>
    <numFmt numFmtId="176" formatCode="#,##0.00_);\-#,##0.00"/>
    <numFmt numFmtId="177" formatCode="0.000"/>
    <numFmt numFmtId="178" formatCode="0.0"/>
    <numFmt numFmtId="179" formatCode="#,##0.000_);\-#,##0.000"/>
    <numFmt numFmtId="180" formatCode="#,##0.0_);\-#,##0.0"/>
    <numFmt numFmtId="181" formatCode="#,##0_);\-#,##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;\(0.00\)"/>
    <numFmt numFmtId="191" formatCode="#,##0.000000000"/>
    <numFmt numFmtId="192" formatCode="[$-80A]dddd\,\ dd&quot; de &quot;mmmm&quot; de &quot;yyyy"/>
    <numFmt numFmtId="193" formatCode="[$-80A]hh:mm:ss\ AM/PM"/>
    <numFmt numFmtId="194" formatCode="_(&quot;$&quot;* #,##0.0_);_(&quot;$&quot;* \(#,##0.0\);_(&quot;$&quot;* &quot;-&quot;_);_(@_)"/>
    <numFmt numFmtId="195" formatCode="_(&quot;$&quot;* #,##0.00_);_(&quot;$&quot;* \(#,##0.00\);_(&quot;$&quot;* &quot;-&quot;_);_(@_)"/>
    <numFmt numFmtId="196" formatCode="#,##0.0000000000"/>
    <numFmt numFmtId="197" formatCode="_(* #,##0.0_);_(* \(#,##0.0\);_(* &quot;-&quot;_);_(@_)"/>
    <numFmt numFmtId="198" formatCode="_(* #,##0.00_);_(* \(#,##0.00\);_(* &quot;-&quot;_);_(@_)"/>
    <numFmt numFmtId="199" formatCode="0.0%"/>
    <numFmt numFmtId="200" formatCode="0.000%"/>
    <numFmt numFmtId="201" formatCode="0.0000%"/>
    <numFmt numFmtId="202" formatCode="0.00000%"/>
    <numFmt numFmtId="203" formatCode="_-&quot;$&quot;* #,##0.00_-;\-&quot;$&quot;* #,##0.00_-;_-&quot;$&quot;* &quot;-&quot;_-;_-@_-"/>
    <numFmt numFmtId="204" formatCode="\(_-* #,##0.00_-;\-* #,##0.00_-;_-* &quot;-&quot;_-;_-@_-\)"/>
    <numFmt numFmtId="205" formatCode="_-* #,##0_-;\-* #,##0_-;_-* &quot;-&quot;??_-;_-@_-"/>
    <numFmt numFmtId="206" formatCode="_-* #,##0.000000_-;\-* #,##0.000000_-;_-* &quot;-&quot;??_-;_-@_-"/>
    <numFmt numFmtId="207" formatCode="#,##0.0000000000000"/>
    <numFmt numFmtId="208" formatCode="[$-440A]dddd\,\ d\ &quot;de&quot;\ mmmm\ &quot;de&quot;\ yyyy"/>
  </numFmts>
  <fonts count="56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0" fontId="37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0" xfId="49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49" applyFont="1" applyAlignment="1">
      <alignment/>
    </xf>
    <xf numFmtId="43" fontId="2" fillId="0" borderId="0" xfId="49" applyFont="1" applyAlignment="1">
      <alignment horizontal="left"/>
    </xf>
    <xf numFmtId="43" fontId="3" fillId="0" borderId="0" xfId="49" applyFont="1" applyAlignment="1">
      <alignment horizontal="left"/>
    </xf>
    <xf numFmtId="43" fontId="5" fillId="0" borderId="0" xfId="49" applyFont="1" applyAlignment="1">
      <alignment horizontal="left"/>
    </xf>
    <xf numFmtId="0" fontId="2" fillId="0" borderId="0" xfId="0" applyFont="1" applyAlignment="1">
      <alignment horizontal="left"/>
    </xf>
    <xf numFmtId="43" fontId="0" fillId="0" borderId="0" xfId="0" applyNumberFormat="1" applyAlignment="1">
      <alignment/>
    </xf>
    <xf numFmtId="43" fontId="0" fillId="0" borderId="0" xfId="49" applyFont="1" applyAlignment="1">
      <alignment/>
    </xf>
    <xf numFmtId="43" fontId="1" fillId="0" borderId="0" xfId="0" applyNumberFormat="1" applyFont="1" applyAlignment="1">
      <alignment/>
    </xf>
    <xf numFmtId="43" fontId="5" fillId="0" borderId="0" xfId="49" applyFont="1" applyBorder="1" applyAlignment="1">
      <alignment horizontal="left"/>
    </xf>
    <xf numFmtId="0" fontId="0" fillId="0" borderId="0" xfId="0" applyNumberFormat="1" applyFill="1" applyBorder="1" applyAlignment="1" applyProtection="1">
      <alignment horizontal="left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0" fillId="0" borderId="0" xfId="57">
      <alignment/>
      <protection/>
    </xf>
    <xf numFmtId="0" fontId="11" fillId="0" borderId="0" xfId="57" applyNumberFormat="1" applyFont="1" applyFill="1" applyBorder="1" applyAlignment="1" applyProtection="1">
      <alignment horizontal="left"/>
      <protection/>
    </xf>
    <xf numFmtId="0" fontId="5" fillId="0" borderId="0" xfId="57" applyFont="1">
      <alignment/>
      <protection/>
    </xf>
    <xf numFmtId="0" fontId="2" fillId="0" borderId="0" xfId="57" applyFont="1">
      <alignment/>
      <protection/>
    </xf>
    <xf numFmtId="0" fontId="3" fillId="0" borderId="0" xfId="57" applyFont="1">
      <alignment/>
      <protection/>
    </xf>
    <xf numFmtId="0" fontId="2" fillId="0" borderId="0" xfId="57" applyFont="1" applyAlignment="1">
      <alignment horizontal="left" indent="1"/>
      <protection/>
    </xf>
    <xf numFmtId="0" fontId="3" fillId="0" borderId="0" xfId="57" applyFont="1" applyAlignment="1">
      <alignment horizontal="left" indent="3"/>
      <protection/>
    </xf>
    <xf numFmtId="0" fontId="2" fillId="0" borderId="0" xfId="57" applyFont="1" applyAlignment="1">
      <alignment/>
      <protection/>
    </xf>
    <xf numFmtId="0" fontId="5" fillId="0" borderId="0" xfId="57" applyFont="1" applyBorder="1">
      <alignment/>
      <protection/>
    </xf>
    <xf numFmtId="0" fontId="2" fillId="0" borderId="0" xfId="57" applyFont="1" applyBorder="1" applyAlignment="1">
      <alignment/>
      <protection/>
    </xf>
    <xf numFmtId="0" fontId="0" fillId="33" borderId="0" xfId="57" applyFill="1">
      <alignment/>
      <protection/>
    </xf>
    <xf numFmtId="43" fontId="5" fillId="33" borderId="0" xfId="49" applyFont="1" applyFill="1" applyAlignment="1">
      <alignment/>
    </xf>
    <xf numFmtId="43" fontId="0" fillId="0" borderId="12" xfId="0" applyNumberFormat="1" applyBorder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/>
    </xf>
    <xf numFmtId="43" fontId="10" fillId="33" borderId="0" xfId="49" applyFont="1" applyFill="1" applyBorder="1" applyAlignment="1">
      <alignment horizontal="right" vertical="center"/>
    </xf>
    <xf numFmtId="43" fontId="2" fillId="0" borderId="0" xfId="49" applyFont="1" applyBorder="1" applyAlignment="1">
      <alignment horizontal="left"/>
    </xf>
    <xf numFmtId="43" fontId="0" fillId="0" borderId="0" xfId="49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43" fontId="14" fillId="0" borderId="0" xfId="49" applyFont="1" applyAlignment="1">
      <alignment/>
    </xf>
    <xf numFmtId="43" fontId="12" fillId="0" borderId="0" xfId="49" applyNumberFormat="1" applyFont="1" applyAlignment="1">
      <alignment/>
    </xf>
    <xf numFmtId="43" fontId="12" fillId="0" borderId="0" xfId="49" applyNumberFormat="1" applyFont="1" applyBorder="1" applyAlignment="1">
      <alignment/>
    </xf>
    <xf numFmtId="43" fontId="14" fillId="0" borderId="0" xfId="49" applyNumberFormat="1" applyFont="1" applyAlignment="1">
      <alignment/>
    </xf>
    <xf numFmtId="43" fontId="14" fillId="0" borderId="0" xfId="49" applyNumberFormat="1" applyFont="1" applyBorder="1" applyAlignment="1">
      <alignment/>
    </xf>
    <xf numFmtId="43" fontId="13" fillId="0" borderId="0" xfId="0" applyNumberFormat="1" applyFont="1" applyAlignment="1">
      <alignment/>
    </xf>
    <xf numFmtId="43" fontId="5" fillId="33" borderId="0" xfId="49" applyFont="1" applyFill="1" applyBorder="1" applyAlignment="1">
      <alignment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43" fontId="0" fillId="0" borderId="0" xfId="49" applyFont="1" applyBorder="1" applyAlignment="1">
      <alignment horizontal="center"/>
    </xf>
    <xf numFmtId="43" fontId="0" fillId="33" borderId="0" xfId="49" applyFont="1" applyFill="1" applyAlignment="1">
      <alignment/>
    </xf>
    <xf numFmtId="43" fontId="0" fillId="33" borderId="0" xfId="49" applyFont="1" applyFill="1" applyAlignment="1">
      <alignment/>
    </xf>
    <xf numFmtId="4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71" fontId="0" fillId="33" borderId="0" xfId="49" applyNumberFormat="1" applyFont="1" applyFill="1" applyAlignment="1">
      <alignment/>
    </xf>
    <xf numFmtId="43" fontId="7" fillId="33" borderId="0" xfId="49" applyFont="1" applyFill="1" applyAlignment="1">
      <alignment/>
    </xf>
    <xf numFmtId="43" fontId="0" fillId="33" borderId="0" xfId="49" applyFont="1" applyFill="1" applyAlignment="1">
      <alignment/>
    </xf>
    <xf numFmtId="43" fontId="1" fillId="33" borderId="13" xfId="49" applyFont="1" applyFill="1" applyBorder="1" applyAlignment="1">
      <alignment/>
    </xf>
    <xf numFmtId="43" fontId="15" fillId="33" borderId="13" xfId="49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43" fontId="6" fillId="0" borderId="0" xfId="49" applyFont="1" applyAlignment="1">
      <alignment/>
    </xf>
    <xf numFmtId="43" fontId="5" fillId="0" borderId="0" xfId="49" applyFont="1" applyBorder="1" applyAlignment="1">
      <alignment/>
    </xf>
    <xf numFmtId="43" fontId="0" fillId="33" borderId="0" xfId="49" applyFill="1" applyAlignment="1">
      <alignment/>
    </xf>
    <xf numFmtId="43" fontId="5" fillId="33" borderId="14" xfId="49" applyFont="1" applyFill="1" applyBorder="1" applyAlignment="1">
      <alignment/>
    </xf>
    <xf numFmtId="43" fontId="54" fillId="0" borderId="0" xfId="49" applyFont="1" applyBorder="1" applyAlignment="1">
      <alignment/>
    </xf>
    <xf numFmtId="43" fontId="5" fillId="0" borderId="14" xfId="49" applyFont="1" applyBorder="1" applyAlignment="1">
      <alignment/>
    </xf>
    <xf numFmtId="43" fontId="6" fillId="0" borderId="0" xfId="49" applyFont="1" applyBorder="1" applyAlignment="1">
      <alignment/>
    </xf>
    <xf numFmtId="43" fontId="2" fillId="0" borderId="0" xfId="49" applyFont="1" applyAlignment="1">
      <alignment/>
    </xf>
    <xf numFmtId="43" fontId="3" fillId="0" borderId="14" xfId="49" applyFont="1" applyBorder="1" applyAlignment="1">
      <alignment/>
    </xf>
    <xf numFmtId="43" fontId="3" fillId="0" borderId="0" xfId="49" applyFont="1" applyBorder="1" applyAlignment="1">
      <alignment/>
    </xf>
    <xf numFmtId="43" fontId="2" fillId="0" borderId="13" xfId="49" applyFont="1" applyBorder="1" applyAlignment="1">
      <alignment/>
    </xf>
    <xf numFmtId="43" fontId="2" fillId="0" borderId="0" xfId="49" applyFont="1" applyBorder="1" applyAlignment="1">
      <alignment/>
    </xf>
    <xf numFmtId="43" fontId="2" fillId="0" borderId="15" xfId="49" applyFont="1" applyBorder="1" applyAlignment="1">
      <alignment/>
    </xf>
    <xf numFmtId="198" fontId="2" fillId="0" borderId="0" xfId="49" applyNumberFormat="1" applyFont="1" applyAlignment="1">
      <alignment/>
    </xf>
    <xf numFmtId="198" fontId="6" fillId="0" borderId="0" xfId="49" applyNumberFormat="1" applyFont="1" applyAlignment="1">
      <alignment/>
    </xf>
    <xf numFmtId="198" fontId="6" fillId="0" borderId="13" xfId="49" applyNumberFormat="1" applyFont="1" applyBorder="1" applyAlignment="1">
      <alignment/>
    </xf>
    <xf numFmtId="171" fontId="3" fillId="0" borderId="14" xfId="49" applyNumberFormat="1" applyFont="1" applyBorder="1" applyAlignment="1">
      <alignment/>
    </xf>
    <xf numFmtId="43" fontId="6" fillId="33" borderId="0" xfId="49" applyFont="1" applyFill="1" applyAlignment="1">
      <alignment/>
    </xf>
    <xf numFmtId="206" fontId="14" fillId="0" borderId="0" xfId="49" applyNumberFormat="1" applyFont="1" applyAlignment="1">
      <alignment/>
    </xf>
    <xf numFmtId="171" fontId="3" fillId="0" borderId="0" xfId="49" applyNumberFormat="1" applyFont="1" applyBorder="1" applyAlignment="1">
      <alignment/>
    </xf>
    <xf numFmtId="43" fontId="12" fillId="33" borderId="0" xfId="49" applyNumberFormat="1" applyFont="1" applyFill="1" applyBorder="1" applyAlignment="1">
      <alignment/>
    </xf>
    <xf numFmtId="43" fontId="12" fillId="33" borderId="0" xfId="49" applyNumberFormat="1" applyFont="1" applyFill="1" applyAlignment="1">
      <alignment/>
    </xf>
    <xf numFmtId="43" fontId="14" fillId="33" borderId="0" xfId="49" applyNumberFormat="1" applyFont="1" applyFill="1" applyAlignment="1">
      <alignment/>
    </xf>
    <xf numFmtId="43" fontId="14" fillId="33" borderId="0" xfId="49" applyNumberFormat="1" applyFont="1" applyFill="1" applyBorder="1" applyAlignment="1">
      <alignment/>
    </xf>
    <xf numFmtId="0" fontId="3" fillId="33" borderId="0" xfId="0" applyFont="1" applyFill="1" applyAlignment="1">
      <alignment/>
    </xf>
    <xf numFmtId="43" fontId="3" fillId="33" borderId="0" xfId="49" applyFont="1" applyFill="1" applyAlignment="1">
      <alignment/>
    </xf>
    <xf numFmtId="0" fontId="55" fillId="0" borderId="0" xfId="0" applyFont="1" applyAlignment="1">
      <alignment/>
    </xf>
    <xf numFmtId="9" fontId="14" fillId="0" borderId="0" xfId="49" applyNumberFormat="1" applyFont="1" applyAlignment="1">
      <alignment/>
    </xf>
    <xf numFmtId="43" fontId="3" fillId="33" borderId="0" xfId="0" applyNumberFormat="1" applyFont="1" applyFill="1" applyAlignment="1">
      <alignment/>
    </xf>
    <xf numFmtId="43" fontId="3" fillId="33" borderId="0" xfId="49" applyFont="1" applyFill="1" applyBorder="1" applyAlignment="1">
      <alignment/>
    </xf>
    <xf numFmtId="43" fontId="3" fillId="33" borderId="14" xfId="49" applyFont="1" applyFill="1" applyBorder="1" applyAlignment="1">
      <alignment/>
    </xf>
    <xf numFmtId="0" fontId="0" fillId="0" borderId="14" xfId="57" applyBorder="1">
      <alignment/>
      <protection/>
    </xf>
    <xf numFmtId="171" fontId="3" fillId="33" borderId="14" xfId="49" applyNumberFormat="1" applyFont="1" applyFill="1" applyBorder="1" applyAlignment="1">
      <alignment/>
    </xf>
    <xf numFmtId="43" fontId="7" fillId="0" borderId="0" xfId="49" applyNumberFormat="1" applyFont="1" applyAlignment="1">
      <alignment/>
    </xf>
    <xf numFmtId="0" fontId="7" fillId="0" borderId="0" xfId="57" applyFont="1" applyAlignment="1">
      <alignment horizontal="center"/>
      <protection/>
    </xf>
    <xf numFmtId="43" fontId="3" fillId="0" borderId="0" xfId="49" applyNumberFormat="1" applyFont="1" applyAlignment="1">
      <alignment/>
    </xf>
    <xf numFmtId="0" fontId="36" fillId="0" borderId="0" xfId="57" applyFont="1" applyAlignment="1">
      <alignment horizontal="center"/>
      <protection/>
    </xf>
    <xf numFmtId="0" fontId="16" fillId="33" borderId="0" xfId="0" applyFont="1" applyFill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43" fontId="13" fillId="0" borderId="0" xfId="0" applyNumberFormat="1" applyFont="1" applyBorder="1" applyAlignment="1">
      <alignment/>
    </xf>
    <xf numFmtId="0" fontId="16" fillId="33" borderId="0" xfId="57" applyFont="1" applyFill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3" xfId="58"/>
    <cellStyle name="Notas" xfId="59"/>
    <cellStyle name="Notas 2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47625</xdr:colOff>
      <xdr:row>30</xdr:row>
      <xdr:rowOff>95250</xdr:rowOff>
    </xdr:from>
    <xdr:to>
      <xdr:col>28</xdr:col>
      <xdr:colOff>9525</xdr:colOff>
      <xdr:row>30</xdr:row>
      <xdr:rowOff>95250</xdr:rowOff>
    </xdr:to>
    <xdr:sp>
      <xdr:nvSpPr>
        <xdr:cNvPr id="1" name="4 Conector recto de flecha"/>
        <xdr:cNvSpPr>
          <a:spLocks/>
        </xdr:cNvSpPr>
      </xdr:nvSpPr>
      <xdr:spPr>
        <a:xfrm rot="10800000">
          <a:off x="20688300" y="5029200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76200</xdr:colOff>
      <xdr:row>40</xdr:row>
      <xdr:rowOff>85725</xdr:rowOff>
    </xdr:from>
    <xdr:to>
      <xdr:col>28</xdr:col>
      <xdr:colOff>0</xdr:colOff>
      <xdr:row>40</xdr:row>
      <xdr:rowOff>85725</xdr:rowOff>
    </xdr:to>
    <xdr:sp>
      <xdr:nvSpPr>
        <xdr:cNvPr id="2" name="6 Conector recto de flecha"/>
        <xdr:cNvSpPr>
          <a:spLocks/>
        </xdr:cNvSpPr>
      </xdr:nvSpPr>
      <xdr:spPr>
        <a:xfrm rot="10800000">
          <a:off x="18030825" y="6638925"/>
          <a:ext cx="2857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47625</xdr:rowOff>
    </xdr:from>
    <xdr:to>
      <xdr:col>2</xdr:col>
      <xdr:colOff>657225</xdr:colOff>
      <xdr:row>2</xdr:row>
      <xdr:rowOff>114300</xdr:rowOff>
    </xdr:to>
    <xdr:pic>
      <xdr:nvPicPr>
        <xdr:cNvPr id="3" name="Gráfico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990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77</xdr:row>
      <xdr:rowOff>76200</xdr:rowOff>
    </xdr:from>
    <xdr:to>
      <xdr:col>2</xdr:col>
      <xdr:colOff>704850</xdr:colOff>
      <xdr:row>79</xdr:row>
      <xdr:rowOff>142875</xdr:rowOff>
    </xdr:to>
    <xdr:pic>
      <xdr:nvPicPr>
        <xdr:cNvPr id="4" name="Gráfico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706350"/>
          <a:ext cx="1990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F135"/>
  <sheetViews>
    <sheetView tabSelected="1" zoomScalePageLayoutView="0" workbookViewId="0" topLeftCell="A1">
      <selection activeCell="I14" sqref="I14"/>
    </sheetView>
  </sheetViews>
  <sheetFormatPr defaultColWidth="11.421875" defaultRowHeight="12.75"/>
  <cols>
    <col min="1" max="1" width="9.421875" style="0" customWidth="1"/>
    <col min="4" max="4" width="14.8515625" style="0" customWidth="1"/>
    <col min="6" max="6" width="13.00390625" style="0" customWidth="1"/>
    <col min="7" max="7" width="13.00390625" style="0" bestFit="1" customWidth="1"/>
    <col min="8" max="8" width="1.28515625" style="0" customWidth="1"/>
    <col min="9" max="9" width="13.00390625" style="0" bestFit="1" customWidth="1"/>
    <col min="10" max="10" width="5.00390625" style="39" bestFit="1" customWidth="1"/>
    <col min="11" max="13" width="11.7109375" style="39" customWidth="1"/>
    <col min="14" max="14" width="5.421875" style="39" customWidth="1"/>
    <col min="15" max="22" width="11.7109375" style="39" customWidth="1"/>
    <col min="23" max="23" width="16.7109375" style="0" customWidth="1"/>
    <col min="24" max="24" width="14.421875" style="0" bestFit="1" customWidth="1"/>
    <col min="26" max="26" width="12.28125" style="0" customWidth="1"/>
    <col min="27" max="27" width="16.57421875" style="0" customWidth="1"/>
    <col min="28" max="28" width="3.7109375" style="0" customWidth="1"/>
  </cols>
  <sheetData>
    <row r="1" ht="12.75"/>
    <row r="2" ht="12.75"/>
    <row r="3" ht="12.75"/>
    <row r="4" ht="12.75">
      <c r="I4" s="89"/>
    </row>
    <row r="5" spans="1:22" ht="15.75">
      <c r="A5" s="99" t="s">
        <v>46</v>
      </c>
      <c r="B5" s="99"/>
      <c r="C5" s="99"/>
      <c r="D5" s="99"/>
      <c r="E5" s="99"/>
      <c r="F5" s="99"/>
      <c r="G5" s="99"/>
      <c r="H5" s="99"/>
      <c r="I5" s="99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12.75">
      <c r="A6" s="97" t="s">
        <v>4</v>
      </c>
      <c r="B6" s="97"/>
      <c r="C6" s="97"/>
      <c r="D6" s="97"/>
      <c r="E6" s="97"/>
      <c r="F6" s="97"/>
      <c r="G6" s="97"/>
      <c r="H6" s="97"/>
      <c r="I6" s="9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12.75">
      <c r="A7" s="100" t="s">
        <v>87</v>
      </c>
      <c r="B7" s="100"/>
      <c r="C7" s="100"/>
      <c r="D7" s="100"/>
      <c r="E7" s="100"/>
      <c r="F7" s="100"/>
      <c r="G7" s="100"/>
      <c r="H7" s="100"/>
      <c r="I7" s="100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ht="13.5" thickBot="1">
      <c r="A8" s="101" t="s">
        <v>89</v>
      </c>
      <c r="B8" s="101"/>
      <c r="C8" s="101"/>
      <c r="D8" s="101"/>
      <c r="E8" s="101"/>
      <c r="F8" s="101"/>
      <c r="G8" s="101"/>
      <c r="H8" s="101"/>
      <c r="I8" s="101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9" ht="13.5" thickTop="1">
      <c r="A9" s="14"/>
      <c r="G9" s="11"/>
      <c r="H9" s="11"/>
      <c r="I9" s="11"/>
    </row>
    <row r="10" spans="1:22" ht="12.75">
      <c r="A10" s="1">
        <v>1</v>
      </c>
      <c r="B10" s="3" t="s">
        <v>5</v>
      </c>
      <c r="C10" s="1"/>
      <c r="D10" s="1"/>
      <c r="E10" s="1"/>
      <c r="F10" s="1"/>
      <c r="G10" s="2"/>
      <c r="H10" s="2"/>
      <c r="I10" s="2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</row>
    <row r="11" spans="1:27" ht="12.75">
      <c r="A11" s="1">
        <v>11</v>
      </c>
      <c r="B11" s="9" t="s">
        <v>30</v>
      </c>
      <c r="C11" s="1"/>
      <c r="D11" s="1"/>
      <c r="E11" s="1"/>
      <c r="F11" s="1"/>
      <c r="G11" s="2"/>
      <c r="H11" s="2"/>
      <c r="I11" s="70">
        <f>SUM(G12:G18)</f>
        <v>1608.4299999999998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AA11" s="11"/>
    </row>
    <row r="12" spans="1:27" ht="12.75">
      <c r="A12" s="1">
        <v>111</v>
      </c>
      <c r="B12" s="33" t="s">
        <v>75</v>
      </c>
      <c r="C12" s="1"/>
      <c r="D12" s="1"/>
      <c r="E12" s="1"/>
      <c r="F12" s="1"/>
      <c r="G12" s="2">
        <v>230.84</v>
      </c>
      <c r="H12" s="2"/>
      <c r="I12" s="70"/>
      <c r="J12" s="41"/>
      <c r="K12" s="98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AA12" s="12"/>
    </row>
    <row r="13" spans="1:22" ht="12.75">
      <c r="A13" s="1">
        <v>112</v>
      </c>
      <c r="B13" s="33" t="s">
        <v>56</v>
      </c>
      <c r="C13" s="1"/>
      <c r="D13" s="1"/>
      <c r="E13" s="1"/>
      <c r="F13" s="1"/>
      <c r="G13" s="2">
        <v>2.12</v>
      </c>
      <c r="H13" s="2"/>
      <c r="I13" s="70"/>
      <c r="J13" s="41"/>
      <c r="K13" s="98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2.75">
      <c r="A14" s="87">
        <v>113</v>
      </c>
      <c r="B14" s="87" t="s">
        <v>57</v>
      </c>
      <c r="C14" s="87"/>
      <c r="D14" s="1"/>
      <c r="E14" s="1"/>
      <c r="F14" s="1"/>
      <c r="G14" s="88">
        <v>1323.52</v>
      </c>
      <c r="H14" s="2"/>
      <c r="I14" s="70"/>
      <c r="J14" s="41"/>
      <c r="K14" s="98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ht="12.75">
      <c r="A15" s="1">
        <v>114</v>
      </c>
      <c r="B15" s="1" t="s">
        <v>58</v>
      </c>
      <c r="C15" s="1"/>
      <c r="D15" s="1"/>
      <c r="E15" s="1"/>
      <c r="F15" s="1"/>
      <c r="G15" s="2">
        <v>18.51</v>
      </c>
      <c r="H15" s="2"/>
      <c r="I15" s="70"/>
      <c r="J15" s="41"/>
      <c r="K15" s="98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ht="12.75">
      <c r="A16" s="1">
        <v>116</v>
      </c>
      <c r="B16" s="1" t="s">
        <v>59</v>
      </c>
      <c r="C16" s="1"/>
      <c r="D16" s="1"/>
      <c r="E16" s="1"/>
      <c r="F16" s="1"/>
      <c r="G16" s="72">
        <v>12.58</v>
      </c>
      <c r="H16" s="2"/>
      <c r="I16" s="70"/>
      <c r="J16" s="41"/>
      <c r="K16" s="98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ht="12.75">
      <c r="A17" s="87">
        <v>117</v>
      </c>
      <c r="B17" s="87" t="s">
        <v>6</v>
      </c>
      <c r="C17" s="87"/>
      <c r="D17" s="87"/>
      <c r="E17" s="87"/>
      <c r="F17" s="91"/>
      <c r="G17" s="92">
        <v>10.26</v>
      </c>
      <c r="H17" s="2"/>
      <c r="I17" s="70"/>
      <c r="J17" s="41"/>
      <c r="K17" s="98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ht="12.75">
      <c r="A18" s="87">
        <v>118</v>
      </c>
      <c r="B18" s="87" t="s">
        <v>52</v>
      </c>
      <c r="C18" s="87"/>
      <c r="D18" s="87"/>
      <c r="E18" s="87"/>
      <c r="F18" s="91"/>
      <c r="G18" s="93">
        <v>10.6</v>
      </c>
      <c r="H18" s="2"/>
      <c r="I18" s="70"/>
      <c r="J18" s="41"/>
      <c r="K18" s="98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ht="12.75">
      <c r="A19" s="1"/>
      <c r="B19" s="1"/>
      <c r="C19" s="1"/>
      <c r="D19" s="1"/>
      <c r="E19" s="1"/>
      <c r="F19" s="1"/>
      <c r="G19" s="72"/>
      <c r="H19" s="2"/>
      <c r="I19" s="70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ht="12.75">
      <c r="A20" s="1">
        <v>12</v>
      </c>
      <c r="B20" s="3" t="s">
        <v>31</v>
      </c>
      <c r="C20" s="1"/>
      <c r="D20" s="1"/>
      <c r="E20" s="1"/>
      <c r="F20" s="1"/>
      <c r="G20" s="72"/>
      <c r="H20" s="2"/>
      <c r="I20" s="70">
        <f>SUM(G21:G21)</f>
        <v>25.04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ht="12.75">
      <c r="A21" s="1">
        <v>123</v>
      </c>
      <c r="B21" s="1" t="s">
        <v>60</v>
      </c>
      <c r="C21" s="1"/>
      <c r="D21" s="1"/>
      <c r="E21" s="1"/>
      <c r="F21" s="32"/>
      <c r="G21" s="71">
        <v>25.04</v>
      </c>
      <c r="H21" s="2"/>
      <c r="I21" s="70"/>
      <c r="J21" s="41"/>
      <c r="K21" s="98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</row>
    <row r="22" spans="1:24" ht="13.5" thickBot="1">
      <c r="A22" s="1"/>
      <c r="B22" s="3" t="s">
        <v>7</v>
      </c>
      <c r="C22" s="1"/>
      <c r="D22" s="1"/>
      <c r="E22" s="1"/>
      <c r="F22" s="1"/>
      <c r="G22" s="2"/>
      <c r="H22" s="2"/>
      <c r="I22" s="73">
        <f>SUM(I11:I21)</f>
        <v>1633.4699999999998</v>
      </c>
      <c r="J22" s="83">
        <f>+I22-I41</f>
        <v>0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10"/>
      <c r="X22" s="10"/>
    </row>
    <row r="23" spans="1:22" ht="13.5" thickTop="1">
      <c r="A23" s="1"/>
      <c r="B23" s="1"/>
      <c r="C23" s="1"/>
      <c r="D23" s="1"/>
      <c r="E23" s="1"/>
      <c r="F23" s="1"/>
      <c r="G23" s="72"/>
      <c r="H23" s="2"/>
      <c r="I23" s="70"/>
      <c r="J23" s="84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</row>
    <row r="24" spans="1:22" ht="12.75">
      <c r="A24" s="1">
        <v>2</v>
      </c>
      <c r="B24" s="3" t="s">
        <v>8</v>
      </c>
      <c r="C24" s="1"/>
      <c r="D24" s="1"/>
      <c r="E24" s="1"/>
      <c r="F24" s="1"/>
      <c r="G24" s="2"/>
      <c r="H24" s="2"/>
      <c r="I24" s="70"/>
      <c r="J24" s="84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ht="12.75">
      <c r="A25" s="1">
        <v>21</v>
      </c>
      <c r="B25" s="3" t="s">
        <v>32</v>
      </c>
      <c r="C25" s="1"/>
      <c r="D25" s="1"/>
      <c r="E25" s="1"/>
      <c r="F25" s="1"/>
      <c r="G25" s="2"/>
      <c r="H25" s="2"/>
      <c r="I25" s="70">
        <f>SUM(G26:G27)</f>
        <v>194.63</v>
      </c>
      <c r="J25" s="84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ht="12.75">
      <c r="A26" s="1">
        <v>213</v>
      </c>
      <c r="B26" s="1" t="s">
        <v>61</v>
      </c>
      <c r="C26" s="1"/>
      <c r="D26" s="1"/>
      <c r="E26" s="1"/>
      <c r="F26" s="32"/>
      <c r="G26" s="2">
        <v>77.25</v>
      </c>
      <c r="H26" s="2"/>
      <c r="I26" s="2"/>
      <c r="J26" s="85"/>
      <c r="K26" s="98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</row>
    <row r="27" spans="1:22" ht="12.75">
      <c r="A27" s="87">
        <v>215</v>
      </c>
      <c r="B27" s="87" t="s">
        <v>62</v>
      </c>
      <c r="C27" s="87"/>
      <c r="D27" s="87"/>
      <c r="E27" s="87"/>
      <c r="F27" s="91"/>
      <c r="G27" s="93">
        <v>117.38</v>
      </c>
      <c r="H27" s="2"/>
      <c r="I27" s="71"/>
      <c r="J27" s="85"/>
      <c r="K27" s="98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12.75">
      <c r="A28" s="1"/>
      <c r="B28" s="3" t="s">
        <v>9</v>
      </c>
      <c r="C28" s="1"/>
      <c r="D28" s="1"/>
      <c r="E28" s="1"/>
      <c r="F28" s="1"/>
      <c r="G28" s="72"/>
      <c r="H28" s="2"/>
      <c r="I28" s="70">
        <f>SUM(I25:I27)</f>
        <v>194.63</v>
      </c>
      <c r="J28" s="84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:27" ht="12.75">
      <c r="A29" s="1"/>
      <c r="B29" s="1"/>
      <c r="C29" s="1"/>
      <c r="D29" s="1"/>
      <c r="E29" s="1"/>
      <c r="F29" s="1"/>
      <c r="G29" s="2"/>
      <c r="H29" s="2"/>
      <c r="I29" s="2"/>
      <c r="J29" s="85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15" t="s">
        <v>28</v>
      </c>
      <c r="X29" s="15" t="s">
        <v>28</v>
      </c>
      <c r="Y29" s="15" t="s">
        <v>23</v>
      </c>
      <c r="Z29" s="15" t="s">
        <v>25</v>
      </c>
      <c r="AA29" s="15" t="s">
        <v>26</v>
      </c>
    </row>
    <row r="30" spans="1:27" ht="12.75">
      <c r="A30" s="1">
        <v>3</v>
      </c>
      <c r="B30" s="3" t="s">
        <v>33</v>
      </c>
      <c r="C30" s="1"/>
      <c r="D30" s="1"/>
      <c r="E30" s="1"/>
      <c r="F30" s="1"/>
      <c r="G30" s="2"/>
      <c r="H30" s="2"/>
      <c r="I30" s="2"/>
      <c r="J30" s="85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16" t="s">
        <v>47</v>
      </c>
      <c r="X30" s="16" t="s">
        <v>29</v>
      </c>
      <c r="Y30" s="16" t="s">
        <v>24</v>
      </c>
      <c r="Z30" s="18">
        <v>40543</v>
      </c>
      <c r="AA30" s="18" t="s">
        <v>27</v>
      </c>
    </row>
    <row r="31" spans="1:32" ht="12.75">
      <c r="A31" s="1">
        <v>31</v>
      </c>
      <c r="B31" s="3" t="s">
        <v>10</v>
      </c>
      <c r="C31" s="1"/>
      <c r="D31" s="1"/>
      <c r="E31" s="1"/>
      <c r="F31" s="1"/>
      <c r="G31" s="2"/>
      <c r="H31" s="2"/>
      <c r="I31" s="70">
        <f>+G32</f>
        <v>800</v>
      </c>
      <c r="J31" s="84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50">
        <f>+I31</f>
        <v>800</v>
      </c>
      <c r="X31" s="50">
        <f>+I31</f>
        <v>800</v>
      </c>
      <c r="Y31" s="51">
        <f>+X31/5</f>
        <v>160</v>
      </c>
      <c r="Z31" s="52">
        <v>160000</v>
      </c>
      <c r="AA31" s="53">
        <f>+Y31-Z31</f>
        <v>-159840</v>
      </c>
      <c r="AB31" s="54"/>
      <c r="AC31" s="54" t="s">
        <v>19</v>
      </c>
      <c r="AD31" s="54"/>
      <c r="AE31" s="54"/>
      <c r="AF31" s="54"/>
    </row>
    <row r="32" spans="1:32" ht="12.75">
      <c r="A32" s="1">
        <v>310</v>
      </c>
      <c r="B32" s="1" t="s">
        <v>63</v>
      </c>
      <c r="C32" s="1"/>
      <c r="D32" s="1"/>
      <c r="E32" s="1"/>
      <c r="F32" s="1"/>
      <c r="G32" s="71">
        <v>800</v>
      </c>
      <c r="H32" s="2"/>
      <c r="I32" s="2"/>
      <c r="J32" s="85"/>
      <c r="K32" s="98"/>
      <c r="N32" s="43"/>
      <c r="O32" s="43"/>
      <c r="P32" s="43"/>
      <c r="Q32" s="43"/>
      <c r="R32" s="43"/>
      <c r="S32" s="43"/>
      <c r="T32" s="43"/>
      <c r="U32" s="43"/>
      <c r="V32" s="43"/>
      <c r="W32" s="50"/>
      <c r="X32" s="50"/>
      <c r="Y32" s="54"/>
      <c r="Z32" s="54"/>
      <c r="AA32" s="54"/>
      <c r="AB32" s="55"/>
      <c r="AC32" s="55" t="s">
        <v>20</v>
      </c>
      <c r="AD32" s="54"/>
      <c r="AE32" s="54"/>
      <c r="AF32" s="54"/>
    </row>
    <row r="33" spans="1:32" ht="12.75">
      <c r="A33" s="1">
        <v>32</v>
      </c>
      <c r="B33" s="3" t="s">
        <v>1</v>
      </c>
      <c r="C33" s="1"/>
      <c r="D33" s="1"/>
      <c r="E33" s="1"/>
      <c r="F33" s="1"/>
      <c r="G33" s="2"/>
      <c r="H33" s="2"/>
      <c r="I33" s="70">
        <f>SUM(G34:G35)</f>
        <v>381.36</v>
      </c>
      <c r="J33" s="84"/>
      <c r="K33" s="41"/>
      <c r="N33" s="41"/>
      <c r="O33" s="96"/>
      <c r="P33" s="41"/>
      <c r="Q33" s="41"/>
      <c r="R33" s="41"/>
      <c r="S33" s="41"/>
      <c r="T33" s="41"/>
      <c r="U33" s="41"/>
      <c r="V33" s="41"/>
      <c r="W33" s="50">
        <f>+I33</f>
        <v>381.36</v>
      </c>
      <c r="X33" s="50">
        <f>+I33</f>
        <v>381.36</v>
      </c>
      <c r="Y33" s="54"/>
      <c r="Z33" s="54"/>
      <c r="AA33" s="54"/>
      <c r="AB33" s="54"/>
      <c r="AC33" s="54"/>
      <c r="AD33" s="54"/>
      <c r="AE33" s="54"/>
      <c r="AF33" s="54"/>
    </row>
    <row r="34" spans="1:32" ht="12.75">
      <c r="A34" s="1">
        <v>320</v>
      </c>
      <c r="B34" s="1" t="s">
        <v>64</v>
      </c>
      <c r="C34" s="1"/>
      <c r="D34" s="1"/>
      <c r="E34" s="1"/>
      <c r="F34" s="1"/>
      <c r="G34" s="2">
        <v>160</v>
      </c>
      <c r="H34" s="2"/>
      <c r="I34" s="2"/>
      <c r="J34" s="85"/>
      <c r="K34" s="98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50"/>
      <c r="X34" s="50"/>
      <c r="Y34" s="54"/>
      <c r="Z34" s="54"/>
      <c r="AA34" s="54"/>
      <c r="AB34" s="54"/>
      <c r="AC34" s="54"/>
      <c r="AD34" s="54"/>
      <c r="AE34" s="54"/>
      <c r="AF34" s="54"/>
    </row>
    <row r="35" spans="1:32" ht="12.75">
      <c r="A35" s="1">
        <v>322</v>
      </c>
      <c r="B35" s="1" t="s">
        <v>65</v>
      </c>
      <c r="C35" s="1"/>
      <c r="D35" s="1"/>
      <c r="E35" s="1"/>
      <c r="F35" s="1"/>
      <c r="G35" s="71">
        <v>221.36</v>
      </c>
      <c r="H35" s="2"/>
      <c r="I35" s="2"/>
      <c r="J35" s="85"/>
      <c r="K35" s="98"/>
      <c r="L35" s="43"/>
      <c r="M35" s="90"/>
      <c r="N35" s="43"/>
      <c r="O35" s="43"/>
      <c r="P35" s="43"/>
      <c r="Q35" s="81"/>
      <c r="R35" s="43"/>
      <c r="S35" s="43"/>
      <c r="T35" s="43"/>
      <c r="U35" s="43"/>
      <c r="V35" s="43"/>
      <c r="W35" s="50"/>
      <c r="X35" s="50"/>
      <c r="Y35" s="54"/>
      <c r="Z35" s="54"/>
      <c r="AA35" s="54"/>
      <c r="AB35" s="54"/>
      <c r="AC35" s="54"/>
      <c r="AD35" s="54"/>
      <c r="AE35" s="54"/>
      <c r="AF35" s="54"/>
    </row>
    <row r="36" spans="1:32" ht="12.75">
      <c r="A36" s="1">
        <v>33</v>
      </c>
      <c r="B36" s="3" t="s">
        <v>44</v>
      </c>
      <c r="C36" s="1"/>
      <c r="D36" s="1"/>
      <c r="E36" s="1"/>
      <c r="F36" s="1"/>
      <c r="G36" s="2"/>
      <c r="H36" s="2"/>
      <c r="I36" s="76">
        <f>+G37</f>
        <v>-17.26</v>
      </c>
      <c r="J36" s="85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56">
        <f>+I36</f>
        <v>-17.26</v>
      </c>
      <c r="X36" s="56">
        <f>+I36</f>
        <v>-17.26</v>
      </c>
      <c r="Y36" s="54"/>
      <c r="Z36" s="54"/>
      <c r="AA36" s="54"/>
      <c r="AB36" s="54"/>
      <c r="AC36" s="54"/>
      <c r="AD36" s="54"/>
      <c r="AE36" s="54"/>
      <c r="AF36" s="54"/>
    </row>
    <row r="37" spans="1:32" ht="12.75">
      <c r="A37" s="87">
        <v>332</v>
      </c>
      <c r="B37" s="87" t="s">
        <v>45</v>
      </c>
      <c r="C37" s="87"/>
      <c r="D37" s="87"/>
      <c r="E37" s="87"/>
      <c r="F37" s="87"/>
      <c r="G37" s="95">
        <v>-17.26</v>
      </c>
      <c r="H37" s="2"/>
      <c r="I37" s="2"/>
      <c r="J37" s="85"/>
      <c r="K37" s="98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50"/>
      <c r="X37" s="50"/>
      <c r="Y37" s="54"/>
      <c r="Z37" s="54"/>
      <c r="AA37" s="54"/>
      <c r="AB37" s="54"/>
      <c r="AC37" s="54"/>
      <c r="AD37" s="54"/>
      <c r="AE37" s="54"/>
      <c r="AF37" s="54"/>
    </row>
    <row r="38" spans="1:32" ht="12.75">
      <c r="A38" s="1">
        <v>34</v>
      </c>
      <c r="B38" s="3" t="s">
        <v>2</v>
      </c>
      <c r="C38" s="1"/>
      <c r="D38" s="1"/>
      <c r="E38" s="1"/>
      <c r="F38" s="1"/>
      <c r="G38" s="2"/>
      <c r="H38" s="2"/>
      <c r="I38" s="70">
        <f>+G39</f>
        <v>274.74</v>
      </c>
      <c r="J38" s="83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57"/>
      <c r="X38" s="58"/>
      <c r="Y38" s="54"/>
      <c r="Z38" s="54"/>
      <c r="AA38" s="54"/>
      <c r="AB38" s="54"/>
      <c r="AC38" s="54"/>
      <c r="AD38" s="54"/>
      <c r="AE38" s="54"/>
      <c r="AF38" s="54"/>
    </row>
    <row r="39" spans="1:32" ht="12.75">
      <c r="A39" s="1">
        <v>341</v>
      </c>
      <c r="B39" s="1" t="s">
        <v>66</v>
      </c>
      <c r="C39" s="1"/>
      <c r="D39" s="1"/>
      <c r="E39" s="32"/>
      <c r="F39" s="2"/>
      <c r="G39" s="79">
        <v>274.74</v>
      </c>
      <c r="H39" s="2"/>
      <c r="I39" s="71"/>
      <c r="J39" s="86"/>
      <c r="K39" s="98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50">
        <f>+G39</f>
        <v>274.74</v>
      </c>
      <c r="X39" s="50">
        <f>+W39/2</f>
        <v>137.37</v>
      </c>
      <c r="Y39" s="54"/>
      <c r="Z39" s="54"/>
      <c r="AA39" s="54"/>
      <c r="AB39" s="54"/>
      <c r="AC39" s="54"/>
      <c r="AD39" s="54"/>
      <c r="AE39" s="54"/>
      <c r="AF39" s="54"/>
    </row>
    <row r="40" spans="1:32" ht="12.75">
      <c r="A40" s="1"/>
      <c r="B40" s="3" t="s">
        <v>51</v>
      </c>
      <c r="C40" s="1"/>
      <c r="D40" s="1"/>
      <c r="E40" s="32"/>
      <c r="F40" s="2"/>
      <c r="G40" s="82"/>
      <c r="H40" s="2"/>
      <c r="I40" s="70">
        <f>SUM(I31:I39)</f>
        <v>1438.8400000000001</v>
      </c>
      <c r="J40" s="86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50"/>
      <c r="X40" s="50"/>
      <c r="Y40" s="54"/>
      <c r="Z40" s="54"/>
      <c r="AA40" s="54"/>
      <c r="AB40" s="54"/>
      <c r="AC40" s="54"/>
      <c r="AD40" s="54"/>
      <c r="AE40" s="54"/>
      <c r="AF40" s="54"/>
    </row>
    <row r="41" spans="1:32" ht="15.75" thickBot="1">
      <c r="A41" s="1"/>
      <c r="B41" s="3" t="s">
        <v>11</v>
      </c>
      <c r="C41" s="1"/>
      <c r="D41" s="1"/>
      <c r="E41" s="1"/>
      <c r="F41" s="1"/>
      <c r="G41" s="2"/>
      <c r="H41" s="2"/>
      <c r="I41" s="73">
        <f>+I40+I28</f>
        <v>1633.4700000000003</v>
      </c>
      <c r="J41" s="83">
        <f>+I41-I22</f>
        <v>0</v>
      </c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59">
        <f>SUM(W31:W39)</f>
        <v>1438.8400000000001</v>
      </c>
      <c r="X41" s="60">
        <f>SUM(X31:X39)</f>
        <v>1301.4700000000003</v>
      </c>
      <c r="Y41" s="54"/>
      <c r="Z41" s="54"/>
      <c r="AA41" s="54"/>
      <c r="AB41" s="55"/>
      <c r="AC41" s="61" t="s">
        <v>48</v>
      </c>
      <c r="AD41" s="54"/>
      <c r="AE41" s="54"/>
      <c r="AF41" s="54"/>
    </row>
    <row r="42" spans="1:32" ht="13.5" thickTop="1">
      <c r="A42" s="1"/>
      <c r="B42" s="1"/>
      <c r="C42" s="1"/>
      <c r="D42" s="1"/>
      <c r="E42" s="1"/>
      <c r="F42" s="1"/>
      <c r="G42" s="2"/>
      <c r="H42" s="2"/>
      <c r="I42" s="2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62" t="s">
        <v>18</v>
      </c>
      <c r="X42" s="54"/>
      <c r="Y42" s="54"/>
      <c r="Z42" s="54"/>
      <c r="AA42" s="54"/>
      <c r="AB42" s="54"/>
      <c r="AC42" s="61" t="s">
        <v>49</v>
      </c>
      <c r="AD42" s="54"/>
      <c r="AE42" s="54"/>
      <c r="AF42" s="54"/>
    </row>
    <row r="43" spans="1:24" ht="12.75">
      <c r="A43" s="1"/>
      <c r="B43" s="1"/>
      <c r="C43" s="1"/>
      <c r="D43" s="1"/>
      <c r="E43" s="1"/>
      <c r="F43" s="1"/>
      <c r="G43" s="2"/>
      <c r="H43" s="2"/>
      <c r="I43" s="2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11">
        <v>80000</v>
      </c>
      <c r="X43" t="s">
        <v>21</v>
      </c>
    </row>
    <row r="44" spans="1:24" ht="12.75">
      <c r="A44" s="1">
        <v>6</v>
      </c>
      <c r="B44" s="3" t="s">
        <v>54</v>
      </c>
      <c r="C44" s="1"/>
      <c r="D44" s="1"/>
      <c r="E44" s="1"/>
      <c r="F44" s="1"/>
      <c r="G44" s="2"/>
      <c r="H44" s="2"/>
      <c r="I44" s="2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31">
        <f>+W41/W43</f>
        <v>0.0179855</v>
      </c>
      <c r="X44" t="s">
        <v>22</v>
      </c>
    </row>
    <row r="45" spans="1:22" ht="12.75">
      <c r="A45" s="1">
        <v>61</v>
      </c>
      <c r="B45" s="3" t="s">
        <v>13</v>
      </c>
      <c r="C45" s="1"/>
      <c r="D45" s="1"/>
      <c r="E45" s="1"/>
      <c r="F45" s="1"/>
      <c r="G45" s="2"/>
      <c r="H45" s="2"/>
      <c r="I45" s="74">
        <f>SUM(G46:G46)</f>
        <v>335</v>
      </c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</row>
    <row r="46" spans="1:22" ht="12.75">
      <c r="A46" s="1">
        <v>610</v>
      </c>
      <c r="B46" s="1" t="s">
        <v>67</v>
      </c>
      <c r="C46" s="1"/>
      <c r="D46" s="1"/>
      <c r="E46" s="1"/>
      <c r="F46" s="1"/>
      <c r="G46" s="71">
        <v>335</v>
      </c>
      <c r="H46" s="72"/>
      <c r="I46" s="72"/>
      <c r="J46" s="44"/>
      <c r="K46" s="98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</row>
    <row r="47" spans="1:27" ht="12.75">
      <c r="A47" s="1">
        <v>62</v>
      </c>
      <c r="B47" s="3" t="s">
        <v>0</v>
      </c>
      <c r="C47" s="1"/>
      <c r="D47" s="1"/>
      <c r="E47" s="1"/>
      <c r="F47" s="1"/>
      <c r="G47" s="72"/>
      <c r="H47" s="72"/>
      <c r="I47" s="74">
        <f>SUM(G48:G50)</f>
        <v>1243.87</v>
      </c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X47" s="47"/>
      <c r="Y47" s="47"/>
      <c r="Z47" s="47"/>
      <c r="AA47" s="47"/>
    </row>
    <row r="48" spans="1:27" ht="12.75">
      <c r="A48" s="1">
        <v>620</v>
      </c>
      <c r="B48" s="1" t="s">
        <v>68</v>
      </c>
      <c r="C48" s="1"/>
      <c r="D48" s="1"/>
      <c r="E48" s="1"/>
      <c r="F48" s="1"/>
      <c r="G48" s="72">
        <v>865</v>
      </c>
      <c r="H48" s="72"/>
      <c r="I48" s="72"/>
      <c r="J48" s="44"/>
      <c r="K48" s="98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X48" s="47"/>
      <c r="Y48" s="47"/>
      <c r="Z48" s="48"/>
      <c r="AA48" s="48"/>
    </row>
    <row r="49" spans="1:27" ht="12.75">
      <c r="A49" s="1">
        <v>621</v>
      </c>
      <c r="B49" s="1" t="s">
        <v>69</v>
      </c>
      <c r="C49" s="1"/>
      <c r="D49" s="1"/>
      <c r="E49" s="1"/>
      <c r="F49" s="1"/>
      <c r="G49" s="72">
        <v>335</v>
      </c>
      <c r="H49" s="72"/>
      <c r="I49" s="72"/>
      <c r="J49" s="44"/>
      <c r="K49" s="98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X49" s="47"/>
      <c r="Y49" s="47"/>
      <c r="Z49" s="48"/>
      <c r="AA49" s="48"/>
    </row>
    <row r="50" spans="1:27" ht="12.75">
      <c r="A50" s="1">
        <v>624</v>
      </c>
      <c r="B50" s="1" t="s">
        <v>70</v>
      </c>
      <c r="C50" s="1"/>
      <c r="D50" s="1"/>
      <c r="E50" s="1"/>
      <c r="F50" s="1"/>
      <c r="G50" s="71">
        <v>43.87</v>
      </c>
      <c r="H50" s="72"/>
      <c r="I50" s="72"/>
      <c r="J50" s="44"/>
      <c r="K50" s="98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X50" s="49"/>
      <c r="Y50" s="49"/>
      <c r="Z50" s="49"/>
      <c r="AA50" s="49"/>
    </row>
    <row r="51" spans="1:27" ht="13.5" thickBot="1">
      <c r="A51" s="1"/>
      <c r="B51" s="3" t="s">
        <v>55</v>
      </c>
      <c r="C51" s="1"/>
      <c r="D51" s="1"/>
      <c r="E51" s="1"/>
      <c r="F51" s="1"/>
      <c r="G51" s="2"/>
      <c r="H51" s="2"/>
      <c r="I51" s="73">
        <f>SUM(I45:I50)</f>
        <v>1578.87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X51" s="11"/>
      <c r="Y51" s="11"/>
      <c r="Z51" s="11"/>
      <c r="AA51" s="11"/>
    </row>
    <row r="52" spans="1:27" ht="13.5" thickTop="1">
      <c r="A52" s="34"/>
      <c r="B52" s="1"/>
      <c r="C52" s="1"/>
      <c r="D52" s="1"/>
      <c r="E52" s="1"/>
      <c r="F52" s="1"/>
      <c r="G52" s="2"/>
      <c r="H52" s="2"/>
      <c r="I52" s="2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X52" s="11"/>
      <c r="Y52" s="11"/>
      <c r="Z52" s="11"/>
      <c r="AA52" s="11"/>
    </row>
    <row r="53" spans="1:27" ht="12.75">
      <c r="A53" s="1">
        <v>7</v>
      </c>
      <c r="B53" s="3" t="s">
        <v>54</v>
      </c>
      <c r="C53" s="1"/>
      <c r="D53" s="1"/>
      <c r="E53" s="1"/>
      <c r="F53" s="1"/>
      <c r="G53" s="2"/>
      <c r="H53" s="2"/>
      <c r="I53" s="2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X53" s="11"/>
      <c r="Y53" s="11"/>
      <c r="Z53" s="11"/>
      <c r="AA53" s="11"/>
    </row>
    <row r="54" spans="1:22" ht="12.75">
      <c r="A54" s="1">
        <v>71</v>
      </c>
      <c r="B54" s="3" t="s">
        <v>34</v>
      </c>
      <c r="C54" s="1"/>
      <c r="D54" s="1"/>
      <c r="E54" s="1"/>
      <c r="F54" s="1"/>
      <c r="G54" s="2"/>
      <c r="H54" s="2"/>
      <c r="I54" s="74">
        <f>SUM(G55:G55)</f>
        <v>335</v>
      </c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</row>
    <row r="55" spans="1:22" ht="12.75">
      <c r="A55" s="1">
        <v>710</v>
      </c>
      <c r="B55" s="1" t="s">
        <v>71</v>
      </c>
      <c r="C55" s="1"/>
      <c r="D55" s="1"/>
      <c r="E55" s="1"/>
      <c r="F55" s="1"/>
      <c r="G55" s="71">
        <v>335</v>
      </c>
      <c r="H55" s="72"/>
      <c r="I55" s="72"/>
      <c r="J55" s="44"/>
      <c r="K55" s="98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</row>
    <row r="56" spans="1:22" ht="12.75">
      <c r="A56" s="1">
        <v>72</v>
      </c>
      <c r="B56" s="3" t="s">
        <v>50</v>
      </c>
      <c r="C56" s="1"/>
      <c r="D56" s="1"/>
      <c r="E56" s="1"/>
      <c r="F56" s="1"/>
      <c r="G56" s="72"/>
      <c r="H56" s="72"/>
      <c r="I56" s="74">
        <f>SUM(G57:G59)</f>
        <v>1243.87</v>
      </c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</row>
    <row r="57" spans="1:22" ht="12.75">
      <c r="A57" s="1">
        <v>720</v>
      </c>
      <c r="B57" s="1" t="s">
        <v>72</v>
      </c>
      <c r="C57" s="1"/>
      <c r="D57" s="1"/>
      <c r="E57" s="1"/>
      <c r="F57" s="1"/>
      <c r="G57" s="72">
        <v>865</v>
      </c>
      <c r="H57" s="72"/>
      <c r="I57" s="72"/>
      <c r="J57" s="44"/>
      <c r="K57" s="98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</row>
    <row r="58" spans="1:22" ht="12.75">
      <c r="A58" s="1">
        <v>721</v>
      </c>
      <c r="B58" s="1" t="s">
        <v>73</v>
      </c>
      <c r="C58" s="1"/>
      <c r="D58" s="1"/>
      <c r="E58" s="1"/>
      <c r="F58" s="1"/>
      <c r="G58" s="72">
        <v>335</v>
      </c>
      <c r="H58" s="72"/>
      <c r="I58" s="72"/>
      <c r="J58" s="44"/>
      <c r="K58" s="98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</row>
    <row r="59" spans="1:22" ht="12.75">
      <c r="A59" s="1">
        <v>724</v>
      </c>
      <c r="B59" s="1" t="s">
        <v>74</v>
      </c>
      <c r="C59" s="1"/>
      <c r="D59" s="1"/>
      <c r="E59" s="1"/>
      <c r="F59" s="1"/>
      <c r="G59" s="71">
        <v>43.87</v>
      </c>
      <c r="H59" s="72"/>
      <c r="I59" s="71"/>
      <c r="J59" s="44"/>
      <c r="K59" s="98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</row>
    <row r="60" spans="1:22" ht="13.5" thickBot="1">
      <c r="A60" s="1"/>
      <c r="B60" s="3" t="s">
        <v>55</v>
      </c>
      <c r="C60" s="1"/>
      <c r="D60" s="1"/>
      <c r="E60" s="1"/>
      <c r="F60" s="1"/>
      <c r="G60" s="72"/>
      <c r="H60" s="2"/>
      <c r="I60" s="75">
        <f>SUM(I54:I59)</f>
        <v>1578.87</v>
      </c>
      <c r="J60" s="42">
        <f>+I60-I51</f>
        <v>0</v>
      </c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</row>
    <row r="61" spans="1:22" ht="13.5" thickTop="1">
      <c r="A61" s="1"/>
      <c r="B61" s="3"/>
      <c r="C61" s="1"/>
      <c r="D61" s="1"/>
      <c r="E61" s="1"/>
      <c r="F61" s="1"/>
      <c r="G61" s="72"/>
      <c r="H61" s="2"/>
      <c r="I61" s="74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</row>
    <row r="62" spans="1:22" ht="12.75">
      <c r="A62" s="4"/>
      <c r="B62" s="4"/>
      <c r="C62" s="4"/>
      <c r="D62" s="4"/>
      <c r="E62" s="4"/>
      <c r="F62" s="4"/>
      <c r="G62" s="5"/>
      <c r="H62" s="5"/>
      <c r="I62" s="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</row>
    <row r="63" spans="7:22" ht="12.75">
      <c r="G63" s="10"/>
      <c r="H63" s="10"/>
      <c r="I63" s="10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</row>
    <row r="64" spans="7:22" ht="12.75">
      <c r="G64" s="10"/>
      <c r="H64" s="10"/>
      <c r="I64" s="10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</row>
    <row r="65" spans="7:22" ht="12.75">
      <c r="G65" s="10"/>
      <c r="H65" s="10"/>
      <c r="I65" s="10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</row>
    <row r="66" spans="7:22" ht="12.75">
      <c r="G66" s="10"/>
      <c r="H66" s="10"/>
      <c r="I66" s="10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</row>
    <row r="67" spans="7:22" ht="12.75">
      <c r="G67" s="10"/>
      <c r="H67" s="10"/>
      <c r="I67" s="10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</row>
    <row r="68" spans="1:22" ht="12.75">
      <c r="A68" s="102"/>
      <c r="B68" s="102" t="s">
        <v>90</v>
      </c>
      <c r="C68" s="102"/>
      <c r="D68" s="102" t="s">
        <v>91</v>
      </c>
      <c r="E68" s="102"/>
      <c r="F68" s="102"/>
      <c r="G68" s="103" t="s">
        <v>92</v>
      </c>
      <c r="H68" s="103"/>
      <c r="I68" s="103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</row>
    <row r="69" spans="1:22" ht="12.75">
      <c r="A69" s="102"/>
      <c r="B69" s="102" t="s">
        <v>93</v>
      </c>
      <c r="C69" s="102"/>
      <c r="D69" s="102" t="s">
        <v>94</v>
      </c>
      <c r="E69" s="102"/>
      <c r="F69" s="102"/>
      <c r="G69" s="103" t="s">
        <v>95</v>
      </c>
      <c r="H69" s="103"/>
      <c r="I69" s="103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</row>
    <row r="70" spans="7:22" ht="12.75">
      <c r="G70" s="10"/>
      <c r="H70" s="10"/>
      <c r="I70" s="10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</row>
    <row r="78" spans="1:9" ht="12.75">
      <c r="A78" s="19"/>
      <c r="B78" s="19"/>
      <c r="C78" s="19"/>
      <c r="D78" s="19"/>
      <c r="E78" s="19"/>
      <c r="F78" s="19"/>
      <c r="G78" s="29"/>
      <c r="H78" s="19"/>
      <c r="I78" s="19"/>
    </row>
    <row r="79" spans="1:9" ht="12.75">
      <c r="A79" s="19"/>
      <c r="B79" s="19"/>
      <c r="C79" s="19"/>
      <c r="D79" s="19"/>
      <c r="E79" s="19"/>
      <c r="F79" s="19"/>
      <c r="G79" s="29"/>
      <c r="H79" s="19"/>
      <c r="I79" s="19"/>
    </row>
    <row r="80" spans="1:9" ht="12.75">
      <c r="A80" s="19"/>
      <c r="B80" s="19"/>
      <c r="C80" s="19"/>
      <c r="D80" s="19"/>
      <c r="E80" s="19"/>
      <c r="F80" s="19"/>
      <c r="G80" s="29"/>
      <c r="H80" s="19"/>
      <c r="I80" s="19"/>
    </row>
    <row r="81" spans="1:9" ht="12.75">
      <c r="A81" s="19"/>
      <c r="B81" s="19"/>
      <c r="C81" s="19"/>
      <c r="D81" s="19"/>
      <c r="E81" s="19"/>
      <c r="F81" s="19"/>
      <c r="G81" s="29"/>
      <c r="H81" s="19"/>
      <c r="I81" s="19"/>
    </row>
    <row r="82" spans="1:9" ht="12.75">
      <c r="A82" s="19"/>
      <c r="B82" s="19"/>
      <c r="C82" s="19"/>
      <c r="D82" s="19"/>
      <c r="E82" s="19"/>
      <c r="F82" s="19"/>
      <c r="G82" s="29"/>
      <c r="H82" s="19"/>
      <c r="I82" s="19"/>
    </row>
    <row r="83" spans="1:9" ht="15.75">
      <c r="A83" s="99" t="s">
        <v>46</v>
      </c>
      <c r="B83" s="99"/>
      <c r="C83" s="99"/>
      <c r="D83" s="99"/>
      <c r="E83" s="99"/>
      <c r="F83" s="99"/>
      <c r="G83" s="99"/>
      <c r="H83" s="99"/>
      <c r="I83" s="99"/>
    </row>
    <row r="84" spans="1:9" ht="12.75">
      <c r="A84" s="97" t="s">
        <v>4</v>
      </c>
      <c r="B84" s="97"/>
      <c r="C84" s="97"/>
      <c r="D84" s="97"/>
      <c r="E84" s="97"/>
      <c r="F84" s="97"/>
      <c r="G84" s="97"/>
      <c r="H84" s="97"/>
      <c r="I84" s="97"/>
    </row>
    <row r="85" spans="1:9" ht="12.75">
      <c r="A85" s="104" t="s">
        <v>88</v>
      </c>
      <c r="B85" s="104"/>
      <c r="C85" s="104"/>
      <c r="D85" s="104"/>
      <c r="E85" s="104"/>
      <c r="F85" s="104"/>
      <c r="G85" s="104"/>
      <c r="H85" s="104"/>
      <c r="I85" s="104"/>
    </row>
    <row r="86" spans="1:9" ht="13.5" thickBot="1">
      <c r="A86" s="101" t="s">
        <v>89</v>
      </c>
      <c r="B86" s="101"/>
      <c r="C86" s="101"/>
      <c r="D86" s="101"/>
      <c r="E86" s="101"/>
      <c r="F86" s="101"/>
      <c r="G86" s="101"/>
      <c r="H86" s="101"/>
      <c r="I86" s="101"/>
    </row>
    <row r="87" spans="1:9" ht="13.5" thickTop="1">
      <c r="A87" s="20"/>
      <c r="B87" s="19"/>
      <c r="C87" s="19"/>
      <c r="D87" s="19"/>
      <c r="E87" s="19"/>
      <c r="F87" s="19"/>
      <c r="G87" s="65"/>
      <c r="H87" s="37"/>
      <c r="I87" s="37"/>
    </row>
    <row r="88" spans="1:9" ht="15" customHeight="1">
      <c r="A88" s="21">
        <v>5</v>
      </c>
      <c r="B88" s="22" t="s">
        <v>14</v>
      </c>
      <c r="C88" s="23"/>
      <c r="D88" s="23"/>
      <c r="E88" s="23"/>
      <c r="F88" s="23"/>
      <c r="G88" s="30"/>
      <c r="H88" s="5"/>
      <c r="I88" s="5"/>
    </row>
    <row r="89" spans="1:9" ht="15" customHeight="1">
      <c r="A89" s="21">
        <v>51</v>
      </c>
      <c r="B89" s="24" t="s">
        <v>3</v>
      </c>
      <c r="C89" s="23"/>
      <c r="D89" s="23"/>
      <c r="E89" s="23"/>
      <c r="F89" s="23"/>
      <c r="G89" s="30"/>
      <c r="H89" s="5"/>
      <c r="I89" s="80">
        <f>SUM(G90:G91)</f>
        <v>463.05</v>
      </c>
    </row>
    <row r="90" spans="1:9" ht="15" customHeight="1">
      <c r="A90" s="21">
        <v>510</v>
      </c>
      <c r="B90" s="25" t="s">
        <v>76</v>
      </c>
      <c r="C90" s="23"/>
      <c r="D90" s="23"/>
      <c r="E90" s="23"/>
      <c r="F90" s="2"/>
      <c r="G90" s="46">
        <v>258.18</v>
      </c>
      <c r="H90" s="5"/>
      <c r="I90" s="5"/>
    </row>
    <row r="91" spans="1:9" ht="15" customHeight="1">
      <c r="A91" s="21">
        <v>512</v>
      </c>
      <c r="B91" s="25" t="s">
        <v>77</v>
      </c>
      <c r="C91" s="23"/>
      <c r="D91" s="23"/>
      <c r="E91" s="23"/>
      <c r="F91" s="2"/>
      <c r="G91" s="66">
        <v>204.87</v>
      </c>
      <c r="H91" s="5"/>
      <c r="I91" s="67"/>
    </row>
    <row r="92" spans="1:9" ht="15" customHeight="1">
      <c r="A92" s="21"/>
      <c r="B92" s="6" t="s">
        <v>15</v>
      </c>
      <c r="C92" s="23"/>
      <c r="D92" s="23"/>
      <c r="E92" s="23"/>
      <c r="F92" s="2"/>
      <c r="G92" s="30"/>
      <c r="H92" s="5"/>
      <c r="I92" s="5" t="s">
        <v>12</v>
      </c>
    </row>
    <row r="93" spans="1:9" ht="15" customHeight="1">
      <c r="A93" s="21">
        <v>4</v>
      </c>
      <c r="B93" s="22" t="s">
        <v>35</v>
      </c>
      <c r="C93" s="23"/>
      <c r="D93" s="23"/>
      <c r="E93" s="23"/>
      <c r="F93" s="2"/>
      <c r="G93" s="30"/>
      <c r="H93" s="5"/>
      <c r="I93" s="5"/>
    </row>
    <row r="94" spans="1:9" ht="15" customHeight="1">
      <c r="A94" s="21">
        <v>41</v>
      </c>
      <c r="B94" s="26" t="s">
        <v>36</v>
      </c>
      <c r="C94" s="23"/>
      <c r="D94" s="23"/>
      <c r="E94" s="23"/>
      <c r="F94" s="2"/>
      <c r="G94" s="30"/>
      <c r="H94" s="5"/>
      <c r="I94" s="80">
        <f>SUM(G95:G96)</f>
        <v>123.72000000000001</v>
      </c>
    </row>
    <row r="95" spans="1:9" ht="15" customHeight="1">
      <c r="A95" s="21">
        <v>412</v>
      </c>
      <c r="B95" s="25" t="s">
        <v>78</v>
      </c>
      <c r="C95" s="23"/>
      <c r="D95" s="23"/>
      <c r="E95" s="23"/>
      <c r="F95" s="2"/>
      <c r="G95" s="46">
        <v>123.54</v>
      </c>
      <c r="H95" s="5"/>
      <c r="I95" s="64"/>
    </row>
    <row r="96" spans="1:9" ht="15" customHeight="1">
      <c r="A96" s="21">
        <v>413</v>
      </c>
      <c r="B96" s="25" t="s">
        <v>79</v>
      </c>
      <c r="C96" s="23"/>
      <c r="D96" s="23"/>
      <c r="E96" s="23"/>
      <c r="F96" s="2"/>
      <c r="G96" s="66">
        <f>0.18</f>
        <v>0.18</v>
      </c>
      <c r="H96" s="5"/>
      <c r="I96" s="68"/>
    </row>
    <row r="97" spans="1:9" ht="15" customHeight="1">
      <c r="A97" s="21"/>
      <c r="B97" s="26" t="s">
        <v>37</v>
      </c>
      <c r="C97" s="23"/>
      <c r="D97" s="23"/>
      <c r="E97" s="23"/>
      <c r="F97" s="2"/>
      <c r="G97" s="35"/>
      <c r="H97" s="5"/>
      <c r="I97" s="77">
        <f>+I89-I94</f>
        <v>339.33</v>
      </c>
    </row>
    <row r="98" spans="1:9" ht="15" customHeight="1">
      <c r="A98" s="21"/>
      <c r="B98" s="22" t="s">
        <v>16</v>
      </c>
      <c r="C98" s="7"/>
      <c r="D98" s="7"/>
      <c r="E98" s="7"/>
      <c r="F98" s="7"/>
      <c r="G98" s="30"/>
      <c r="H98" s="5"/>
      <c r="I98" s="5"/>
    </row>
    <row r="99" spans="1:9" ht="15" customHeight="1">
      <c r="A99" s="21">
        <v>52</v>
      </c>
      <c r="B99" s="26" t="s">
        <v>38</v>
      </c>
      <c r="C99" s="7"/>
      <c r="D99" s="7"/>
      <c r="E99" s="7"/>
      <c r="F99" s="7"/>
      <c r="G99" s="30"/>
      <c r="H99" s="5"/>
      <c r="I99" s="80">
        <f>SUM(G100:G101)</f>
        <v>45.900000000000006</v>
      </c>
    </row>
    <row r="100" spans="1:9" ht="15" customHeight="1">
      <c r="A100" s="21">
        <v>521</v>
      </c>
      <c r="B100" s="25" t="s">
        <v>80</v>
      </c>
      <c r="C100" s="7"/>
      <c r="D100" s="7"/>
      <c r="E100" s="7"/>
      <c r="F100" s="7"/>
      <c r="G100" s="30">
        <v>25.23</v>
      </c>
      <c r="H100" s="5"/>
      <c r="I100" s="5"/>
    </row>
    <row r="101" spans="1:9" ht="15" customHeight="1">
      <c r="A101" s="21">
        <v>522</v>
      </c>
      <c r="B101" s="25" t="s">
        <v>81</v>
      </c>
      <c r="C101" s="7"/>
      <c r="D101" s="7"/>
      <c r="E101" s="7"/>
      <c r="F101" s="7"/>
      <c r="G101" s="66">
        <v>20.67</v>
      </c>
      <c r="H101" s="5"/>
      <c r="I101" s="68"/>
    </row>
    <row r="102" spans="1:9" ht="15" customHeight="1">
      <c r="A102" s="21"/>
      <c r="B102" s="26" t="s">
        <v>39</v>
      </c>
      <c r="C102" s="7"/>
      <c r="D102" s="7"/>
      <c r="E102" s="7"/>
      <c r="F102" s="7"/>
      <c r="G102" s="46"/>
      <c r="H102" s="5"/>
      <c r="I102" s="77">
        <f>+I97+I99</f>
        <v>385.23</v>
      </c>
    </row>
    <row r="103" spans="1:9" ht="15" customHeight="1">
      <c r="A103" s="21"/>
      <c r="B103" s="22" t="s">
        <v>15</v>
      </c>
      <c r="C103" s="7"/>
      <c r="D103" s="7"/>
      <c r="E103" s="7"/>
      <c r="F103" s="7"/>
      <c r="G103" s="46"/>
      <c r="H103" s="5"/>
      <c r="I103" s="5"/>
    </row>
    <row r="104" spans="1:9" ht="15" customHeight="1">
      <c r="A104" s="21">
        <v>42</v>
      </c>
      <c r="B104" s="24" t="s">
        <v>17</v>
      </c>
      <c r="C104" s="7"/>
      <c r="D104" s="7"/>
      <c r="E104" s="7"/>
      <c r="F104" s="7"/>
      <c r="G104" s="30"/>
      <c r="H104" s="5"/>
      <c r="I104" s="63">
        <f>SUM(G105:G105)</f>
        <v>1.27</v>
      </c>
    </row>
    <row r="105" spans="1:9" ht="15" customHeight="1">
      <c r="A105" s="21">
        <v>421</v>
      </c>
      <c r="B105" s="25" t="s">
        <v>82</v>
      </c>
      <c r="C105" s="7"/>
      <c r="D105" s="7"/>
      <c r="E105" s="7"/>
      <c r="F105" s="7"/>
      <c r="G105" s="66">
        <v>1.27</v>
      </c>
      <c r="H105" s="5"/>
      <c r="I105" s="94"/>
    </row>
    <row r="106" spans="1:9" ht="15" customHeight="1">
      <c r="A106" s="21"/>
      <c r="B106" s="26" t="s">
        <v>40</v>
      </c>
      <c r="C106" s="7"/>
      <c r="D106" s="7"/>
      <c r="E106" s="7"/>
      <c r="F106" s="7"/>
      <c r="G106" s="46"/>
      <c r="H106" s="5"/>
      <c r="I106" s="77">
        <f>+I102-I104</f>
        <v>383.96000000000004</v>
      </c>
    </row>
    <row r="107" spans="1:9" ht="15" customHeight="1">
      <c r="A107" s="21"/>
      <c r="B107" s="6" t="s">
        <v>15</v>
      </c>
      <c r="C107" s="8"/>
      <c r="D107" s="8"/>
      <c r="E107" s="8"/>
      <c r="F107" s="8"/>
      <c r="G107" s="30"/>
      <c r="H107" s="5"/>
      <c r="I107" s="5"/>
    </row>
    <row r="108" spans="1:9" ht="15" customHeight="1">
      <c r="A108" s="21">
        <v>44</v>
      </c>
      <c r="B108" s="24" t="s">
        <v>41</v>
      </c>
      <c r="C108" s="8"/>
      <c r="D108" s="8"/>
      <c r="E108" s="8"/>
      <c r="F108" s="8"/>
      <c r="G108" s="30"/>
      <c r="H108" s="5"/>
      <c r="I108" s="63">
        <f>+G109</f>
        <v>102.9</v>
      </c>
    </row>
    <row r="109" spans="1:9" ht="15" customHeight="1">
      <c r="A109" s="21">
        <v>440</v>
      </c>
      <c r="B109" s="25" t="s">
        <v>83</v>
      </c>
      <c r="C109" s="8"/>
      <c r="D109" s="8"/>
      <c r="E109" s="8"/>
      <c r="F109" s="8"/>
      <c r="G109" s="66">
        <v>102.9</v>
      </c>
      <c r="H109" s="5"/>
      <c r="I109" s="68"/>
    </row>
    <row r="110" spans="1:9" ht="15" customHeight="1">
      <c r="A110" s="21"/>
      <c r="B110" s="26" t="s">
        <v>42</v>
      </c>
      <c r="C110" s="7"/>
      <c r="D110" s="7"/>
      <c r="E110" s="7"/>
      <c r="F110" s="7"/>
      <c r="G110" s="46"/>
      <c r="H110" s="5"/>
      <c r="I110" s="77">
        <f>+I106-I108</f>
        <v>281.06000000000006</v>
      </c>
    </row>
    <row r="111" spans="1:9" ht="15" customHeight="1">
      <c r="A111" s="21"/>
      <c r="B111" s="6" t="s">
        <v>16</v>
      </c>
      <c r="C111" s="7"/>
      <c r="D111" s="7"/>
      <c r="E111" s="7"/>
      <c r="F111" s="7"/>
      <c r="G111" s="46"/>
      <c r="H111" s="5"/>
      <c r="I111" s="5"/>
    </row>
    <row r="112" spans="1:9" ht="15" customHeight="1">
      <c r="A112" s="21">
        <v>53</v>
      </c>
      <c r="B112" s="26" t="s">
        <v>43</v>
      </c>
      <c r="C112" s="7"/>
      <c r="D112" s="7"/>
      <c r="E112" s="7"/>
      <c r="F112" s="7"/>
      <c r="G112" s="46"/>
      <c r="H112" s="5"/>
      <c r="I112" s="69">
        <f>+G113</f>
        <v>0.48</v>
      </c>
    </row>
    <row r="113" spans="1:9" ht="15" customHeight="1">
      <c r="A113" s="21">
        <v>530</v>
      </c>
      <c r="B113" s="25" t="s">
        <v>85</v>
      </c>
      <c r="C113" s="7"/>
      <c r="D113" s="7"/>
      <c r="E113" s="7"/>
      <c r="F113" s="7"/>
      <c r="G113" s="66">
        <v>0.48</v>
      </c>
      <c r="H113" s="5"/>
      <c r="I113" s="69"/>
    </row>
    <row r="114" spans="1:9" ht="15" customHeight="1">
      <c r="A114" s="21"/>
      <c r="B114" s="6" t="s">
        <v>15</v>
      </c>
      <c r="C114" s="7"/>
      <c r="D114" s="7"/>
      <c r="E114" s="7"/>
      <c r="F114" s="7"/>
      <c r="G114" s="46"/>
      <c r="H114" s="5"/>
      <c r="I114" s="64"/>
    </row>
    <row r="115" spans="1:9" ht="15" customHeight="1">
      <c r="A115" s="21">
        <v>43</v>
      </c>
      <c r="B115" s="26" t="s">
        <v>53</v>
      </c>
      <c r="C115" s="23"/>
      <c r="D115" s="23"/>
      <c r="E115" s="23"/>
      <c r="F115" s="2"/>
      <c r="G115" s="46"/>
      <c r="H115" s="64"/>
      <c r="I115" s="69">
        <f>+G116</f>
        <v>6.8</v>
      </c>
    </row>
    <row r="116" spans="1:9" ht="15" customHeight="1">
      <c r="A116" s="21">
        <v>430</v>
      </c>
      <c r="B116" s="25" t="s">
        <v>84</v>
      </c>
      <c r="C116" s="23"/>
      <c r="D116" s="23"/>
      <c r="E116" s="23"/>
      <c r="F116" s="2"/>
      <c r="G116" s="66">
        <v>6.8</v>
      </c>
      <c r="H116" s="64"/>
      <c r="I116" s="68"/>
    </row>
    <row r="117" spans="1:9" ht="15" customHeight="1" thickBot="1">
      <c r="A117" s="21"/>
      <c r="B117" s="28" t="s">
        <v>86</v>
      </c>
      <c r="C117" s="8"/>
      <c r="D117" s="8"/>
      <c r="E117" s="8"/>
      <c r="F117" s="8"/>
      <c r="G117" s="30"/>
      <c r="H117" s="5"/>
      <c r="I117" s="78">
        <f>+I110+I112-I115</f>
        <v>274.74000000000007</v>
      </c>
    </row>
    <row r="118" spans="1:9" ht="13.5" thickTop="1">
      <c r="A118" s="27"/>
      <c r="B118" s="36"/>
      <c r="C118" s="13"/>
      <c r="D118" s="13"/>
      <c r="E118" s="13"/>
      <c r="F118" s="13"/>
      <c r="G118" s="46"/>
      <c r="H118" s="64"/>
      <c r="I118" s="64"/>
    </row>
    <row r="129" spans="1:9" ht="12.75">
      <c r="A129" s="102"/>
      <c r="B129" s="102" t="s">
        <v>90</v>
      </c>
      <c r="C129" s="102"/>
      <c r="D129" s="102" t="s">
        <v>91</v>
      </c>
      <c r="E129" s="102"/>
      <c r="F129" s="102"/>
      <c r="G129" s="103" t="s">
        <v>92</v>
      </c>
      <c r="H129" s="103"/>
      <c r="I129" s="103"/>
    </row>
    <row r="130" spans="1:9" ht="12.75">
      <c r="A130" s="102"/>
      <c r="B130" s="102" t="s">
        <v>93</v>
      </c>
      <c r="C130" s="102"/>
      <c r="D130" s="102" t="s">
        <v>94</v>
      </c>
      <c r="E130" s="102"/>
      <c r="F130" s="102"/>
      <c r="G130" s="103" t="s">
        <v>95</v>
      </c>
      <c r="H130" s="103"/>
      <c r="I130" s="103"/>
    </row>
    <row r="133" ht="12.75">
      <c r="B133" s="11"/>
    </row>
    <row r="134" ht="12.75">
      <c r="B134" s="11"/>
    </row>
    <row r="135" spans="2:4" ht="12.75">
      <c r="B135" s="11"/>
      <c r="C135" s="11"/>
      <c r="D135" s="10"/>
    </row>
  </sheetData>
  <sheetProtection password="CF7A" sheet="1" objects="1" scenarios="1"/>
  <mergeCells count="8">
    <mergeCell ref="A85:I85"/>
    <mergeCell ref="A86:I86"/>
    <mergeCell ref="A5:I5"/>
    <mergeCell ref="A6:I6"/>
    <mergeCell ref="A7:I7"/>
    <mergeCell ref="A8:I8"/>
    <mergeCell ref="A83:I83"/>
    <mergeCell ref="A84:I84"/>
  </mergeCells>
  <printOptions/>
  <pageMargins left="1.2598425196850394" right="0.1968503937007874" top="0.4330708661417323" bottom="0.5511811023622047" header="0.2362204724409449" footer="0.15748031496062992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Miguel Angel Guzman Miranda</cp:lastModifiedBy>
  <cp:lastPrinted>2022-11-10T23:24:46Z</cp:lastPrinted>
  <dcterms:created xsi:type="dcterms:W3CDTF">2002-03-04T23:42:58Z</dcterms:created>
  <dcterms:modified xsi:type="dcterms:W3CDTF">2022-11-10T23:27:59Z</dcterms:modified>
  <cp:category/>
  <cp:version/>
  <cp:contentType/>
  <cp:contentStatus/>
</cp:coreProperties>
</file>