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3\Estados Financieros 2023\FCCRAE+\Enero\"/>
    </mc:Choice>
  </mc:AlternateContent>
  <xr:revisionPtr revIDLastSave="0" documentId="13_ncr:1_{CFAE4517-44B1-458B-8A8A-D6DB9F30515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General'!$B$1:$D$58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E31" i="8"/>
  <c r="D36" i="6" l="1"/>
  <c r="D35" i="6"/>
  <c r="E18" i="8"/>
  <c r="E14" i="8"/>
  <c r="D17" i="6"/>
  <c r="E23" i="8" l="1"/>
  <c r="D24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E21" i="9"/>
  <c r="E34" i="9" l="1"/>
  <c r="E36" i="9" s="1"/>
  <c r="G27" i="3" l="1"/>
  <c r="G26" i="3"/>
  <c r="G25" i="3"/>
  <c r="G24" i="3"/>
  <c r="D27" i="6"/>
  <c r="D20" i="6"/>
  <c r="D30" i="6" s="1"/>
  <c r="D12" i="6"/>
  <c r="F36" i="6" l="1"/>
  <c r="D38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<sst xmlns="http://schemas.openxmlformats.org/spreadsheetml/2006/main" count="273" uniqueCount="218">
  <si>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</si>
  <si>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</si>
  <si>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</si>
  <si>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</si>
  <si>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</si>
  <si>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</si>
  <si>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</si>
  <si>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</si>
  <si>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</si>
  <si>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</si>
  <si>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</si>
  <si>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</si>
  <si>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</si>
  <si>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</si>
  <si>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</si>
  <si>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</si>
  <si>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</si>
  <si>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</si>
  <si>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</si>
  <si>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</si>
  <si>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</si>
  <si>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</si>
  <si>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</si>
  <si>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</si>
  <si>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</si>
  <si>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</si>
  <si>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</si>
  <si>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</si>
  <si>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</si>
  <si>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</si>
  <si>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</si>
  <si>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</si>
  <si>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</si>
  <si>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</si>
  <si>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</si>
  <si>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</si>
  <si>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</si>
  <si>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</si>
  <si>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</si>
  <si>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</si>
  <si>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</si>
  <si>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</si>
  <si>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</si>
  <si>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</si>
  <si>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</si>
  <si>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</si>
  <si>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</si>
  <si>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</si>
  <si>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</si>
  <si>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</si>
  <si>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</si>
  <si>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</si>
  <si>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</si>
  <si>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</si>
  <si>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</si>
  <si>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</si>
  <si>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</si>
  <si>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</si>
  <si>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</si>
  <si>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</si>
  <si>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</si>
  <si>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</si>
  <si>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</si>
  <si>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</si>
  <si>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</si>
  <si>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</si>
  <si>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</si>
  <si>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</si>
  <si>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</si>
  <si>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</si>
  <si>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</si>
  <si>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</si>
  <si>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</si>
  <si>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</si>
  <si>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</si>
  <si>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</si>
  <si>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</si>
  <si>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</si>
  <si>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</si>
  <si>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</si>
  <si>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</si>
  <si>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</si>
  <si>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</si>
  <si>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</si>
  <si>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</si>
  <si>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</si>
  <si>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</si>
  <si>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</si>
  <si>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</si>
  <si>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</si>
  <si>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</si>
  <si>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</si>
  <si>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</si>
  <si>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</si>
  <si>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</si>
  <si>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</si>
  <si>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</si>
  <si>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</si>
  <si>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</si>
  <si>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</si>
  <si>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</si>
  <si>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</si>
  <si>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</si>
  <si>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</si>
  <si>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</si>
  <si>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</si>
  <si>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</si>
  <si>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</si>
  <si>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</si>
  <si>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</si>
  <si>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</si>
  <si>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</si>
  <si>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</si>
  <si>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</si>
  <si>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</si>
  <si>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</si>
  <si>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</si>
  <si>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</si>
  <si>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</si>
  <si>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</si>
  <si>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</si>
  <si>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</si>
  <si>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</si>
  <si>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</si>
  <si>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</si>
  <si>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</si>
  <si>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</si>
  <si>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</si>
  <si>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</si>
  <si>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</si>
  <si>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</si>
  <si>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</si>
  <si>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</si>
  <si>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</si>
  <si>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</si>
  <si>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</si>
  <si>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</si>
  <si>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</si>
  <si>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</si>
  <si>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</si>
  <si>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</si>
  <si>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</si>
  <si>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</si>
  <si>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</si>
  <si>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</si>
  <si>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</si>
  <si>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</si>
  <si>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</si>
  <si>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</si>
  <si>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</si>
  <si>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</si>
  <si>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</si>
  <si>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</si>
  <si>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</si>
  <si>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</si>
  <si>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</si>
  <si>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</si>
  <si>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</si>
  <si>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</si>
  <si>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</si>
  <si>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</si>
  <si>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</si>
  <si>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</si>
  <si>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</si>
  <si>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</si>
  <si>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</si>
  <si>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</si>
  <si>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</si>
  <si>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</si>
  <si>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</si>
  <si>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</si>
  <si>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</si>
  <si>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</si>
  <si>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</si>
  <si>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</si>
  <si>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</si>
  <si>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</si>
  <si>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</si>
  <si>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</si>
  <si>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</si>
  <si>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</si>
  <si>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</si>
  <si>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</si>
  <si>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</si>
  <si>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</si>
  <si>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</si>
  <si>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</si>
  <si>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</si>
  <si>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</si>
  <si>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</si>
  <si>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</si>
  <si>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</si>
  <si>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</si>
  <si>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</si>
  <si>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</si>
  <si>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</si>
  <si>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</si>
  <si>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</si>
  <si>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</si>
  <si>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</si>
  <si>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</si>
  <si>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</si>
  <si>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</si>
  <si>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</si>
  <si>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</si>
  <si>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</si>
  <si>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</si>
  <si>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</si>
  <si>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</si>
  <si>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</si>
  <si>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</si>
  <si>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</si>
  <si>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</si>
  <si>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</si>
  <si>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</si>
  <si>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</si>
  <si>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Inversión Cerrado de Capital de Riesgo Atlántida Empresarial +</t>
  </si>
  <si>
    <t>Para el periodo terminado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</si>
</sst>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168" fontId="7" fillId="0" borderId="0" xfId="1" applyNumberFormat="1" applyFont="1" applyBorder="1" applyAlignment="1">
      <alignment horizontal="left" indent="4"/>
    </xf>
    <xf numFmtId="165" fontId="7" fillId="2" borderId="0" xfId="1" applyFont="1" applyFill="1" applyBorder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6" fillId="0" borderId="0" xfId="1" applyFont="1" applyFill="1"/>
    <xf numFmtId="165" fontId="7" fillId="0" borderId="0" xfId="1" applyFont="1" applyFill="1" applyAlignment="1">
      <alignment horizontal="center"/>
    </xf>
    <xf numFmtId="165" fontId="6" fillId="0" borderId="1" xfId="1" applyFont="1" applyFill="1" applyBorder="1"/>
    <xf numFmtId="39" fontId="6" fillId="0" borderId="2" xfId="1" applyNumberFormat="1" applyFont="1" applyBorder="1"/>
    <xf numFmtId="165" fontId="6" fillId="0" borderId="0" xfId="1" applyFont="1" applyAlignment="1">
      <alignment horizontal="center"/>
    </xf>
    <xf numFmtId="39" fontId="7" fillId="0" borderId="0" xfId="1" applyNumberFormat="1" applyFont="1" applyBorder="1"/>
    <xf numFmtId="165" fontId="7" fillId="2" borderId="0" xfId="1" applyFont="1" applyFill="1" applyAlignment="1">
      <alignment horizontal="center"/>
    </xf>
    <xf numFmtId="39" fontId="6" fillId="0" borderId="2" xfId="1" applyNumberFormat="1" applyFont="1" applyFill="1" applyBorder="1"/>
    <xf numFmtId="39" fontId="6" fillId="0" borderId="1" xfId="1" applyNumberFormat="1" applyFont="1" applyBorder="1"/>
    <xf numFmtId="37" fontId="6" fillId="0" borderId="0" xfId="1" applyNumberFormat="1" applyFont="1" applyFill="1" applyBorder="1"/>
    <xf numFmtId="39" fontId="6" fillId="0" borderId="0" xfId="1" applyNumberFormat="1" applyFont="1" applyFill="1" applyBorder="1"/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4" fontId="6" fillId="0" borderId="4" xfId="1" applyNumberFormat="1" applyFont="1" applyBorder="1" applyAlignment="1">
      <alignment horizontal="center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19" t="s">
        <v>68</v>
      </c>
      <c r="C1" s="119"/>
      <c r="D1" s="119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8"/>
  <sheetViews>
    <sheetView showGridLines="0" tabSelected="1" zoomScaleNormal="100" workbookViewId="0">
      <selection activeCell="F9" sqref="F9"/>
    </sheetView>
  </sheetViews>
  <sheetFormatPr baseColWidth="10" defaultColWidth="11.42578125" defaultRowHeight="12.75" x14ac:dyDescent="0.2"/>
  <cols>
    <col min="1" max="1" width="1.57031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6.710937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21" t="s">
        <v>216</v>
      </c>
      <c r="C1" s="121"/>
      <c r="D1" s="121"/>
    </row>
    <row r="2" spans="2:4" x14ac:dyDescent="0.2">
      <c r="B2" s="121" t="s">
        <v>0</v>
      </c>
      <c r="C2" s="121"/>
      <c r="D2" s="121"/>
    </row>
    <row r="3" spans="2:4" ht="14.25" customHeight="1" x14ac:dyDescent="0.2">
      <c r="B3" s="122" t="s">
        <v>49</v>
      </c>
      <c r="C3" s="122"/>
      <c r="D3" s="122"/>
    </row>
    <row r="4" spans="2:4" ht="14.25" customHeight="1" x14ac:dyDescent="0.2">
      <c r="B4" s="122" t="s">
        <v>50</v>
      </c>
      <c r="C4" s="122"/>
      <c r="D4" s="122"/>
    </row>
    <row r="5" spans="2:4" x14ac:dyDescent="0.2">
      <c r="B5" s="120" t="s">
        <v>1</v>
      </c>
      <c r="C5" s="120"/>
      <c r="D5" s="120"/>
    </row>
    <row r="6" spans="2:4" x14ac:dyDescent="0.2">
      <c r="B6" s="121" t="s">
        <v>45</v>
      </c>
      <c r="C6" s="121"/>
      <c r="D6" s="121"/>
    </row>
    <row r="7" spans="2:4" ht="11.25" customHeight="1" x14ac:dyDescent="0.2">
      <c r="B7" s="120" t="s">
        <v>217</v>
      </c>
      <c r="C7" s="120"/>
      <c r="D7" s="120"/>
    </row>
    <row r="8" spans="2:4" ht="13.5" customHeight="1" thickBot="1" x14ac:dyDescent="0.25">
      <c r="B8" s="124" t="s">
        <v>2</v>
      </c>
      <c r="C8" s="124"/>
      <c r="D8" s="124"/>
    </row>
    <row r="9" spans="2:4" ht="8.25" customHeight="1" x14ac:dyDescent="0.2">
      <c r="B9" s="21" t="s">
        <v>3</v>
      </c>
    </row>
    <row r="10" spans="2:4" ht="14.25" customHeight="1" x14ac:dyDescent="0.2">
      <c r="C10" s="20" t="s">
        <v>17</v>
      </c>
      <c r="D10" s="128">
        <v>44957</v>
      </c>
    </row>
    <row r="11" spans="2:4" x14ac:dyDescent="0.2">
      <c r="B11" s="105" t="s">
        <v>4</v>
      </c>
      <c r="C11" s="106"/>
      <c r="D11" s="107"/>
    </row>
    <row r="12" spans="2:4" x14ac:dyDescent="0.2">
      <c r="B12" s="105" t="s">
        <v>51</v>
      </c>
      <c r="C12" s="20"/>
      <c r="D12" s="108">
        <f>SUM(D13:D16)</f>
        <v>66640715.68</v>
      </c>
    </row>
    <row r="13" spans="2:4" ht="14.25" customHeight="1" x14ac:dyDescent="0.2">
      <c r="B13" s="21" t="s">
        <v>5</v>
      </c>
      <c r="C13" s="22">
        <v>6</v>
      </c>
      <c r="D13" s="109">
        <v>1034384.81</v>
      </c>
    </row>
    <row r="14" spans="2:4" ht="12.75" customHeight="1" x14ac:dyDescent="0.2">
      <c r="B14" s="21" t="s">
        <v>204</v>
      </c>
      <c r="D14" s="109">
        <v>65603499.18</v>
      </c>
    </row>
    <row r="15" spans="2:4" ht="15.75" hidden="1" customHeight="1" x14ac:dyDescent="0.2">
      <c r="B15" s="21" t="s">
        <v>23</v>
      </c>
      <c r="C15" s="22">
        <v>8</v>
      </c>
      <c r="D15" s="109">
        <v>0</v>
      </c>
    </row>
    <row r="16" spans="2:4" ht="13.5" customHeight="1" x14ac:dyDescent="0.2">
      <c r="B16" s="21" t="s">
        <v>6</v>
      </c>
      <c r="D16" s="109">
        <v>2831.69</v>
      </c>
    </row>
    <row r="17" spans="2:4" ht="13.5" thickBot="1" x14ac:dyDescent="0.25">
      <c r="B17" s="105" t="s">
        <v>52</v>
      </c>
      <c r="C17" s="20"/>
      <c r="D17" s="110">
        <f>SUM(D13:D16)</f>
        <v>66640715.68</v>
      </c>
    </row>
    <row r="18" spans="2:4" ht="13.5" thickTop="1" x14ac:dyDescent="0.2"/>
    <row r="19" spans="2:4" x14ac:dyDescent="0.2">
      <c r="B19" s="105" t="s">
        <v>7</v>
      </c>
      <c r="C19" s="106"/>
      <c r="D19" s="107"/>
    </row>
    <row r="20" spans="2:4" x14ac:dyDescent="0.2">
      <c r="B20" s="105" t="s">
        <v>53</v>
      </c>
      <c r="C20" s="20"/>
      <c r="D20" s="108">
        <f>SUM(D21:D22)</f>
        <v>35748.239999999998</v>
      </c>
    </row>
    <row r="21" spans="2:4" x14ac:dyDescent="0.2">
      <c r="B21" s="21" t="s">
        <v>24</v>
      </c>
      <c r="C21" s="22">
        <v>13</v>
      </c>
      <c r="D21" s="77">
        <v>0</v>
      </c>
    </row>
    <row r="22" spans="2:4" ht="15" customHeight="1" x14ac:dyDescent="0.2">
      <c r="B22" s="21" t="s">
        <v>8</v>
      </c>
      <c r="C22" s="22">
        <v>11</v>
      </c>
      <c r="D22" s="77">
        <v>35748.239999999998</v>
      </c>
    </row>
    <row r="23" spans="2:4" ht="15" customHeight="1" x14ac:dyDescent="0.2"/>
    <row r="24" spans="2:4" ht="15" customHeight="1" x14ac:dyDescent="0.2">
      <c r="B24" s="105" t="s">
        <v>213</v>
      </c>
      <c r="C24" s="20"/>
      <c r="D24" s="108">
        <f>SUM(D25:D26)</f>
        <v>0</v>
      </c>
    </row>
    <row r="25" spans="2:4" ht="15" customHeight="1" x14ac:dyDescent="0.2">
      <c r="B25" s="21" t="s">
        <v>214</v>
      </c>
      <c r="C25" s="22">
        <v>13</v>
      </c>
      <c r="D25" s="77">
        <v>0</v>
      </c>
    </row>
    <row r="26" spans="2:4" ht="15" customHeight="1" x14ac:dyDescent="0.2">
      <c r="C26" s="22">
        <v>11</v>
      </c>
    </row>
    <row r="27" spans="2:4" ht="15" hidden="1" customHeight="1" x14ac:dyDescent="0.2">
      <c r="B27" s="105" t="s">
        <v>25</v>
      </c>
      <c r="D27" s="108">
        <f>SUM(D28:D29)</f>
        <v>0</v>
      </c>
    </row>
    <row r="28" spans="2:4" ht="15" hidden="1" customHeight="1" x14ac:dyDescent="0.2">
      <c r="B28" s="21" t="s">
        <v>62</v>
      </c>
      <c r="C28" s="22">
        <v>13</v>
      </c>
    </row>
    <row r="29" spans="2:4" ht="15" hidden="1" customHeight="1" x14ac:dyDescent="0.2">
      <c r="B29" s="21" t="s">
        <v>63</v>
      </c>
    </row>
    <row r="30" spans="2:4" x14ac:dyDescent="0.2">
      <c r="B30" s="105" t="s">
        <v>54</v>
      </c>
      <c r="C30" s="20"/>
      <c r="D30" s="111">
        <f>+D20+D24</f>
        <v>35748.239999999998</v>
      </c>
    </row>
    <row r="31" spans="2:4" ht="7.5" customHeight="1" x14ac:dyDescent="0.2">
      <c r="B31" s="105"/>
      <c r="C31" s="20"/>
      <c r="D31" s="112"/>
    </row>
    <row r="32" spans="2:4" x14ac:dyDescent="0.2">
      <c r="B32" s="105" t="s">
        <v>9</v>
      </c>
      <c r="C32" s="22">
        <v>15</v>
      </c>
    </row>
    <row r="33" spans="2:8" x14ac:dyDescent="0.2">
      <c r="B33" s="21" t="s">
        <v>10</v>
      </c>
      <c r="D33" s="113">
        <v>65529580.43</v>
      </c>
    </row>
    <row r="34" spans="2:8" x14ac:dyDescent="0.2">
      <c r="B34" s="21" t="s">
        <v>199</v>
      </c>
      <c r="D34" s="114">
        <v>604381.11</v>
      </c>
    </row>
    <row r="35" spans="2:8" ht="12.75" customHeight="1" x14ac:dyDescent="0.2">
      <c r="B35" s="21" t="s">
        <v>198</v>
      </c>
      <c r="D35" s="114">
        <f>'Estado de Resultados acumulado'!E30</f>
        <v>471005.9</v>
      </c>
    </row>
    <row r="36" spans="2:8" x14ac:dyDescent="0.2">
      <c r="B36" s="105" t="s">
        <v>55</v>
      </c>
      <c r="C36" s="20"/>
      <c r="D36" s="115">
        <f>SUM(D33:D35)</f>
        <v>66604967.439999998</v>
      </c>
      <c r="F36" s="31">
        <f>D17-D30-D36</f>
        <v>0</v>
      </c>
      <c r="G36" s="31"/>
      <c r="H36" s="31"/>
    </row>
    <row r="37" spans="2:8" ht="8.25" customHeight="1" x14ac:dyDescent="0.2">
      <c r="B37" s="105"/>
      <c r="C37" s="20"/>
      <c r="D37" s="112"/>
    </row>
    <row r="38" spans="2:8" ht="13.5" thickBot="1" x14ac:dyDescent="0.25">
      <c r="B38" s="105" t="s">
        <v>56</v>
      </c>
      <c r="C38" s="20"/>
      <c r="D38" s="116">
        <f>+D30+D36</f>
        <v>66640715.68</v>
      </c>
      <c r="H38" s="31"/>
    </row>
    <row r="39" spans="2:8" ht="6" customHeight="1" thickTop="1" x14ac:dyDescent="0.2">
      <c r="C39" s="20"/>
      <c r="D39" s="112"/>
    </row>
    <row r="40" spans="2:8" x14ac:dyDescent="0.2">
      <c r="B40" s="105" t="s">
        <v>26</v>
      </c>
      <c r="C40" s="20"/>
      <c r="D40" s="117">
        <v>653</v>
      </c>
    </row>
    <row r="41" spans="2:8" x14ac:dyDescent="0.2">
      <c r="B41" s="105" t="s">
        <v>27</v>
      </c>
      <c r="C41" s="20"/>
      <c r="D41" s="118">
        <v>101998.41874425999</v>
      </c>
    </row>
    <row r="42" spans="2:8" ht="13.5" thickBot="1" x14ac:dyDescent="0.25">
      <c r="B42" s="24"/>
      <c r="C42" s="25"/>
      <c r="D42" s="78"/>
    </row>
    <row r="43" spans="2:8" x14ac:dyDescent="0.2">
      <c r="D43" s="79"/>
    </row>
    <row r="44" spans="2:8" x14ac:dyDescent="0.2">
      <c r="B44" s="1"/>
    </row>
    <row r="49" spans="2:4" x14ac:dyDescent="0.2">
      <c r="C49" s="13"/>
      <c r="D49" s="80"/>
    </row>
    <row r="50" spans="2:4" ht="12.75" customHeight="1" x14ac:dyDescent="0.2">
      <c r="B50" s="26" t="s">
        <v>205</v>
      </c>
      <c r="C50" s="123" t="s">
        <v>30</v>
      </c>
      <c r="D50" s="123"/>
    </row>
    <row r="51" spans="2:4" x14ac:dyDescent="0.2">
      <c r="B51" s="26" t="s">
        <v>182</v>
      </c>
      <c r="C51" s="123" t="s">
        <v>57</v>
      </c>
      <c r="D51" s="123"/>
    </row>
    <row r="52" spans="2:4" x14ac:dyDescent="0.2">
      <c r="C52" s="16"/>
      <c r="D52" s="81"/>
    </row>
    <row r="53" spans="2:4" x14ac:dyDescent="0.2">
      <c r="C53" s="16"/>
      <c r="D53" s="81"/>
    </row>
    <row r="54" spans="2:4" x14ac:dyDescent="0.2">
      <c r="C54" s="16"/>
      <c r="D54" s="81"/>
    </row>
    <row r="55" spans="2:4" x14ac:dyDescent="0.2">
      <c r="B55" s="14"/>
      <c r="C55" s="16"/>
      <c r="D55" s="81"/>
    </row>
    <row r="56" spans="2:4" x14ac:dyDescent="0.2">
      <c r="B56" s="14"/>
      <c r="C56" s="16"/>
      <c r="D56" s="81"/>
    </row>
    <row r="57" spans="2:4" ht="15" customHeight="1" x14ac:dyDescent="0.2">
      <c r="B57" s="26" t="s">
        <v>212</v>
      </c>
      <c r="C57" s="123" t="s">
        <v>210</v>
      </c>
      <c r="D57" s="123"/>
    </row>
    <row r="58" spans="2:4" ht="15" customHeight="1" x14ac:dyDescent="0.2">
      <c r="B58" s="26" t="s">
        <v>206</v>
      </c>
      <c r="C58" s="123" t="s">
        <v>215</v>
      </c>
      <c r="D58" s="123"/>
    </row>
  </sheetData>
  <mergeCells count="12">
    <mergeCell ref="C58:D58"/>
    <mergeCell ref="B8:D8"/>
    <mergeCell ref="C50:D50"/>
    <mergeCell ref="C51:D51"/>
    <mergeCell ref="C57:D57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zoomScale="87" zoomScaleNormal="87" workbookViewId="0">
      <selection activeCell="H15" sqref="H15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1" t="s">
        <v>216</v>
      </c>
      <c r="C3" s="121"/>
      <c r="D3" s="121"/>
      <c r="E3" s="121"/>
    </row>
    <row r="4" spans="2:5" x14ac:dyDescent="0.2">
      <c r="B4" s="121" t="s">
        <v>0</v>
      </c>
      <c r="C4" s="121"/>
      <c r="D4" s="121"/>
      <c r="E4" s="121"/>
    </row>
    <row r="5" spans="2:5" x14ac:dyDescent="0.2">
      <c r="B5" s="122" t="s">
        <v>49</v>
      </c>
      <c r="C5" s="122"/>
      <c r="D5" s="122"/>
      <c r="E5" s="122"/>
    </row>
    <row r="6" spans="2:5" x14ac:dyDescent="0.2">
      <c r="B6" s="122" t="s">
        <v>50</v>
      </c>
      <c r="C6" s="122"/>
      <c r="D6" s="122"/>
      <c r="E6" s="122"/>
    </row>
    <row r="7" spans="2:5" x14ac:dyDescent="0.2">
      <c r="B7" s="120" t="s">
        <v>1</v>
      </c>
      <c r="C7" s="120"/>
      <c r="D7" s="120"/>
      <c r="E7" s="120"/>
    </row>
    <row r="8" spans="2:5" x14ac:dyDescent="0.2">
      <c r="B8" s="121" t="s">
        <v>58</v>
      </c>
      <c r="C8" s="121"/>
      <c r="D8" s="121"/>
      <c r="E8" s="121"/>
    </row>
    <row r="9" spans="2:5" x14ac:dyDescent="0.2">
      <c r="B9" s="120" t="s">
        <v>217</v>
      </c>
      <c r="C9" s="120"/>
      <c r="D9" s="120"/>
      <c r="E9" s="120"/>
    </row>
    <row r="10" spans="2:5" ht="13.5" thickBot="1" x14ac:dyDescent="0.25">
      <c r="B10" s="124" t="s">
        <v>2</v>
      </c>
      <c r="C10" s="124"/>
      <c r="D10" s="124"/>
      <c r="E10" s="124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01">
        <v>44957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499250.06</v>
      </c>
    </row>
    <row r="15" spans="2:5" x14ac:dyDescent="0.2">
      <c r="B15" s="31" t="s">
        <v>12</v>
      </c>
      <c r="C15" s="33" t="s">
        <v>64</v>
      </c>
      <c r="D15" s="82"/>
      <c r="E15" s="62">
        <v>499250.06</v>
      </c>
    </row>
    <row r="16" spans="2:5" x14ac:dyDescent="0.2">
      <c r="B16" s="31"/>
      <c r="C16" s="33">
        <v>17</v>
      </c>
      <c r="D16" s="82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02">
        <f>SUM(E19:E21)</f>
        <v>28241.16</v>
      </c>
    </row>
    <row r="19" spans="2:7" ht="17.25" customHeight="1" x14ac:dyDescent="0.2">
      <c r="B19" s="35" t="s">
        <v>14</v>
      </c>
      <c r="C19" s="33">
        <v>18</v>
      </c>
      <c r="D19" s="82"/>
      <c r="E19" s="97">
        <v>877.78</v>
      </c>
    </row>
    <row r="20" spans="2:7" ht="18" customHeight="1" x14ac:dyDescent="0.2">
      <c r="B20" s="31" t="s">
        <v>15</v>
      </c>
      <c r="C20" s="36">
        <v>20</v>
      </c>
      <c r="D20" s="83"/>
      <c r="E20" s="97">
        <v>25363.38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3"/>
      <c r="E21" s="97">
        <v>2000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471008.9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3"/>
      <c r="E24" s="79">
        <v>0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04">
        <v>3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471005.9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196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471005.9</v>
      </c>
    </row>
    <row r="31" spans="2:7" ht="23.25" thickTop="1" x14ac:dyDescent="0.2">
      <c r="B31" s="76" t="s">
        <v>191</v>
      </c>
      <c r="C31" s="74"/>
      <c r="D31" s="84"/>
      <c r="E31" s="84">
        <f>E35</f>
        <v>15.903307810107199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10384.86/E36</f>
        <v>15.903307810107199</v>
      </c>
    </row>
    <row r="36" spans="2:10" x14ac:dyDescent="0.2">
      <c r="B36" s="21" t="s">
        <v>67</v>
      </c>
      <c r="E36" s="103">
        <v>653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208</v>
      </c>
      <c r="C44" s="123" t="s">
        <v>30</v>
      </c>
      <c r="D44" s="123"/>
      <c r="E44" s="123"/>
    </row>
    <row r="45" spans="2:10" x14ac:dyDescent="0.2">
      <c r="B45" s="26" t="s">
        <v>209</v>
      </c>
      <c r="C45" s="123" t="s">
        <v>57</v>
      </c>
      <c r="D45" s="123"/>
      <c r="E45" s="123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25"/>
      <c r="G50" s="125"/>
      <c r="H50" s="125"/>
      <c r="I50" s="125"/>
      <c r="J50" s="125"/>
    </row>
    <row r="51" spans="2:10" x14ac:dyDescent="0.2">
      <c r="B51" s="26" t="s">
        <v>212</v>
      </c>
      <c r="C51" s="123" t="s">
        <v>211</v>
      </c>
      <c r="D51" s="123"/>
      <c r="E51" s="123"/>
      <c r="G51" s="15"/>
      <c r="H51" s="15"/>
      <c r="I51" s="15"/>
      <c r="J51" s="15"/>
    </row>
    <row r="52" spans="2:10" ht="15" customHeight="1" x14ac:dyDescent="0.2">
      <c r="B52" s="26" t="s">
        <v>207</v>
      </c>
      <c r="C52" s="123" t="s">
        <v>215</v>
      </c>
      <c r="D52" s="123"/>
      <c r="E52" s="123"/>
      <c r="F52" s="18"/>
      <c r="G52" s="18"/>
      <c r="H52" s="18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26" t="s">
        <v>61</v>
      </c>
      <c r="B3" s="126"/>
      <c r="C3" s="126"/>
      <c r="D3" s="126"/>
      <c r="E3" s="126"/>
      <c r="F3" s="126"/>
      <c r="G3" s="126"/>
    </row>
    <row r="4" spans="1:14" x14ac:dyDescent="0.2">
      <c r="A4" s="121" t="s">
        <v>0</v>
      </c>
      <c r="B4" s="121"/>
      <c r="C4" s="121"/>
      <c r="D4" s="121"/>
      <c r="E4" s="121"/>
      <c r="F4" s="121"/>
      <c r="G4" s="121"/>
    </row>
    <row r="5" spans="1:14" ht="15" customHeight="1" x14ac:dyDescent="0.2">
      <c r="A5" s="122" t="s">
        <v>49</v>
      </c>
      <c r="B5" s="122"/>
      <c r="C5" s="122"/>
      <c r="D5" s="122"/>
      <c r="E5" s="122"/>
      <c r="F5" s="122"/>
      <c r="G5" s="122"/>
    </row>
    <row r="6" spans="1:14" ht="15" customHeight="1" x14ac:dyDescent="0.2">
      <c r="A6" s="122" t="s">
        <v>50</v>
      </c>
      <c r="B6" s="122"/>
      <c r="C6" s="122"/>
      <c r="D6" s="122"/>
      <c r="E6" s="122"/>
      <c r="F6" s="122"/>
      <c r="G6" s="122"/>
    </row>
    <row r="7" spans="1:14" x14ac:dyDescent="0.2">
      <c r="A7" s="120" t="s">
        <v>1</v>
      </c>
      <c r="B7" s="120"/>
      <c r="C7" s="120"/>
      <c r="D7" s="120"/>
      <c r="E7" s="120"/>
      <c r="F7" s="120"/>
      <c r="G7" s="120"/>
    </row>
    <row r="8" spans="1:14" ht="15" x14ac:dyDescent="0.25">
      <c r="A8" s="126" t="s">
        <v>59</v>
      </c>
      <c r="B8" s="126"/>
      <c r="C8" s="126"/>
      <c r="D8" s="126"/>
      <c r="E8" s="126"/>
      <c r="F8" s="126"/>
      <c r="G8" s="126"/>
    </row>
    <row r="9" spans="1:14" x14ac:dyDescent="0.2">
      <c r="A9" s="120" t="s">
        <v>193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 thickBot="1" x14ac:dyDescent="0.25">
      <c r="A10" s="124" t="s">
        <v>2</v>
      </c>
      <c r="B10" s="124"/>
      <c r="C10" s="124"/>
      <c r="D10" s="124"/>
      <c r="E10" s="124"/>
      <c r="F10" s="124"/>
      <c r="G10" s="124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198</v>
      </c>
      <c r="E12" s="41" t="s">
        <v>199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197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200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8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27" t="s">
        <v>185</v>
      </c>
      <c r="D40" s="127"/>
      <c r="E40" s="127"/>
      <c r="F40" s="127"/>
      <c r="G40" s="127"/>
    </row>
    <row r="41" spans="1:12" ht="15" customHeight="1" x14ac:dyDescent="0.2">
      <c r="A41" s="2" t="s">
        <v>183</v>
      </c>
      <c r="C41" s="127" t="s">
        <v>186</v>
      </c>
      <c r="D41" s="127"/>
      <c r="E41" s="127"/>
      <c r="F41" s="127"/>
      <c r="G41" s="127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25"/>
      <c r="I47" s="125"/>
      <c r="J47" s="125"/>
      <c r="K47" s="125"/>
      <c r="L47" s="125"/>
    </row>
    <row r="48" spans="1:12" ht="15" customHeight="1" x14ac:dyDescent="0.2">
      <c r="A48" s="2" t="s">
        <v>28</v>
      </c>
      <c r="C48" s="127" t="s">
        <v>187</v>
      </c>
      <c r="D48" s="127"/>
      <c r="E48" s="127"/>
      <c r="F48" s="127"/>
      <c r="G48" s="127"/>
      <c r="I48" s="15"/>
      <c r="J48" s="15"/>
      <c r="K48" s="15"/>
      <c r="L48" s="15"/>
    </row>
    <row r="49" spans="1:12" ht="15" customHeight="1" x14ac:dyDescent="0.2">
      <c r="A49" s="2" t="s">
        <v>184</v>
      </c>
      <c r="C49" s="127" t="s">
        <v>188</v>
      </c>
      <c r="D49" s="127"/>
      <c r="E49" s="127"/>
      <c r="F49" s="127"/>
      <c r="G49" s="127"/>
      <c r="H49" s="18"/>
      <c r="I49" s="18"/>
      <c r="J49" s="18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26" t="s">
        <v>61</v>
      </c>
      <c r="B3" s="126"/>
      <c r="C3" s="126"/>
      <c r="D3" s="126"/>
      <c r="E3" s="126"/>
      <c r="F3" s="126"/>
    </row>
    <row r="4" spans="1:12" x14ac:dyDescent="0.2">
      <c r="A4" s="121" t="s">
        <v>0</v>
      </c>
      <c r="B4" s="121"/>
      <c r="C4" s="121"/>
      <c r="D4" s="121"/>
      <c r="E4" s="121"/>
      <c r="F4" s="121"/>
    </row>
    <row r="5" spans="1:12" x14ac:dyDescent="0.2">
      <c r="A5" s="121" t="s">
        <v>49</v>
      </c>
      <c r="B5" s="121"/>
      <c r="C5" s="121"/>
      <c r="D5" s="121"/>
      <c r="E5" s="121"/>
      <c r="F5" s="121"/>
    </row>
    <row r="6" spans="1:12" ht="14.25" customHeight="1" x14ac:dyDescent="0.2">
      <c r="A6" s="121" t="s">
        <v>50</v>
      </c>
      <c r="B6" s="121"/>
      <c r="C6" s="121"/>
      <c r="D6" s="121"/>
      <c r="E6" s="121"/>
      <c r="F6" s="121"/>
      <c r="G6" s="53"/>
      <c r="H6" s="53"/>
      <c r="I6" s="53"/>
    </row>
    <row r="7" spans="1:12" x14ac:dyDescent="0.2">
      <c r="A7" s="120" t="s">
        <v>1</v>
      </c>
      <c r="B7" s="120"/>
      <c r="C7" s="120"/>
      <c r="D7" s="120"/>
      <c r="E7" s="120"/>
      <c r="F7" s="120"/>
    </row>
    <row r="8" spans="1:12" ht="15" x14ac:dyDescent="0.25">
      <c r="A8" s="126" t="s">
        <v>60</v>
      </c>
      <c r="B8" s="126"/>
      <c r="C8" s="126"/>
      <c r="D8" s="126"/>
      <c r="E8" s="126"/>
      <c r="F8" s="126"/>
    </row>
    <row r="9" spans="1:12" ht="17.25" customHeight="1" x14ac:dyDescent="0.2">
      <c r="A9" s="120" t="s">
        <v>202</v>
      </c>
      <c r="B9" s="120"/>
      <c r="C9" s="120"/>
      <c r="D9" s="120"/>
      <c r="E9" s="120"/>
      <c r="F9" s="120"/>
      <c r="G9" s="21"/>
      <c r="H9" s="21"/>
      <c r="I9" s="21"/>
    </row>
    <row r="10" spans="1:12" ht="17.25" customHeight="1" thickBot="1" x14ac:dyDescent="0.25">
      <c r="A10" s="124" t="s">
        <v>2</v>
      </c>
      <c r="B10" s="124"/>
      <c r="C10" s="124"/>
      <c r="D10" s="124"/>
      <c r="E10" s="124"/>
      <c r="F10" s="124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6">
        <v>2159.75</v>
      </c>
      <c r="G15" s="87"/>
      <c r="H15" s="88"/>
      <c r="I15" s="88"/>
      <c r="J15" s="89"/>
    </row>
    <row r="16" spans="1:12" x14ac:dyDescent="0.2">
      <c r="A16" s="5" t="s">
        <v>174</v>
      </c>
      <c r="C16" s="48">
        <v>16303.039999999997</v>
      </c>
      <c r="E16" s="86">
        <v>63891.99</v>
      </c>
      <c r="G16" s="87"/>
      <c r="H16" s="88"/>
      <c r="I16" s="88"/>
      <c r="J16" s="89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7"/>
      <c r="H17" s="88"/>
      <c r="I17" s="88"/>
      <c r="J17" s="89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7"/>
      <c r="H18" s="88"/>
      <c r="I18" s="88"/>
      <c r="J18" s="89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7"/>
      <c r="H19" s="88"/>
      <c r="I19" s="88"/>
      <c r="J19" s="89"/>
    </row>
    <row r="20" spans="1:10" ht="13.5" customHeight="1" x14ac:dyDescent="0.2">
      <c r="A20" s="5" t="s">
        <v>178</v>
      </c>
      <c r="C20" s="48">
        <v>-81027.3</v>
      </c>
      <c r="E20" s="90">
        <v>-38016.159999999996</v>
      </c>
      <c r="H20" s="88"/>
      <c r="I20" s="88"/>
      <c r="J20" s="88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8"/>
      <c r="I21" s="88"/>
      <c r="J21" s="88"/>
    </row>
    <row r="22" spans="1:10" ht="13.5" customHeight="1" x14ac:dyDescent="0.25">
      <c r="B22" s="4"/>
      <c r="C22" s="4"/>
      <c r="D22" s="4"/>
      <c r="E22" s="4"/>
      <c r="F22" s="4"/>
      <c r="G22" s="87"/>
      <c r="J22" s="88"/>
    </row>
    <row r="23" spans="1:10" ht="15" x14ac:dyDescent="0.25">
      <c r="A23" s="8" t="s">
        <v>41</v>
      </c>
      <c r="J23" s="88"/>
    </row>
    <row r="24" spans="1:10" ht="15" x14ac:dyDescent="0.25">
      <c r="A24" s="5" t="s">
        <v>179</v>
      </c>
      <c r="B24" s="9"/>
      <c r="C24" s="100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1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8"/>
      <c r="I27" s="88"/>
      <c r="J27" s="88"/>
    </row>
    <row r="28" spans="1:10" x14ac:dyDescent="0.2">
      <c r="A28" s="5" t="s">
        <v>180</v>
      </c>
      <c r="C28" s="48">
        <v>2680010</v>
      </c>
      <c r="E28" s="86">
        <v>4035000</v>
      </c>
      <c r="H28" s="88"/>
      <c r="I28" s="88"/>
      <c r="J28" s="88"/>
    </row>
    <row r="29" spans="1:10" ht="15" x14ac:dyDescent="0.25">
      <c r="A29" s="5" t="s">
        <v>189</v>
      </c>
      <c r="B29" s="4"/>
      <c r="C29" s="48">
        <v>2500000.0000000005</v>
      </c>
      <c r="D29" s="4"/>
      <c r="E29" s="99">
        <v>4000000</v>
      </c>
      <c r="F29" s="4"/>
      <c r="G29" s="92"/>
      <c r="H29" s="88"/>
      <c r="I29" s="88"/>
      <c r="J29" s="88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2"/>
      <c r="H30" s="88"/>
      <c r="I30" s="88"/>
      <c r="J30" s="88"/>
    </row>
    <row r="31" spans="1:10" ht="15" x14ac:dyDescent="0.25">
      <c r="A31" s="5" t="s">
        <v>201</v>
      </c>
      <c r="B31" s="4"/>
      <c r="C31" s="48">
        <v>-317693.08</v>
      </c>
      <c r="D31" s="4"/>
      <c r="E31" s="27">
        <v>0</v>
      </c>
      <c r="F31" s="4"/>
      <c r="G31" s="92"/>
      <c r="H31" s="88"/>
      <c r="I31" s="88"/>
      <c r="J31" s="88"/>
    </row>
    <row r="32" spans="1:10" ht="15" x14ac:dyDescent="0.25">
      <c r="A32" s="8" t="s">
        <v>194</v>
      </c>
      <c r="C32" s="68">
        <f>SUM(C28:C31)</f>
        <v>4765545.63</v>
      </c>
      <c r="E32" s="68">
        <f>SUM(E28:E31)</f>
        <v>8011641.0300000003</v>
      </c>
      <c r="H32" s="27"/>
      <c r="I32" s="88"/>
      <c r="J32" s="88"/>
    </row>
    <row r="33" spans="1:14" x14ac:dyDescent="0.2">
      <c r="H33" s="88"/>
      <c r="I33" s="88"/>
      <c r="J33" s="88"/>
    </row>
    <row r="34" spans="1:14" ht="15" x14ac:dyDescent="0.25">
      <c r="A34" s="8" t="s">
        <v>195</v>
      </c>
      <c r="B34" s="4"/>
      <c r="C34" s="28">
        <f>+C32+C25+C21</f>
        <v>-97204.679999999353</v>
      </c>
      <c r="D34" s="4"/>
      <c r="E34" s="93">
        <f>+E32+E25+E21</f>
        <v>435191.68000000011</v>
      </c>
      <c r="F34" s="4"/>
      <c r="H34" s="88"/>
      <c r="I34" s="88"/>
      <c r="J34" s="88"/>
    </row>
    <row r="35" spans="1:14" ht="15.75" customHeight="1" x14ac:dyDescent="0.25">
      <c r="A35" s="8" t="s">
        <v>192</v>
      </c>
      <c r="B35" s="4"/>
      <c r="C35" s="43">
        <v>435191.68</v>
      </c>
      <c r="D35" s="4"/>
      <c r="E35" s="10">
        <v>0</v>
      </c>
      <c r="F35" s="4"/>
      <c r="H35" s="88"/>
      <c r="I35" s="88"/>
      <c r="J35" s="88"/>
    </row>
    <row r="36" spans="1:14" ht="15" x14ac:dyDescent="0.25">
      <c r="A36" s="8" t="s">
        <v>203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4"/>
      <c r="H36" s="95"/>
      <c r="I36" s="95"/>
      <c r="J36" s="88"/>
    </row>
    <row r="37" spans="1:14" ht="11.25" customHeight="1" x14ac:dyDescent="0.25">
      <c r="B37" s="4"/>
      <c r="C37" s="4"/>
      <c r="D37" s="4"/>
      <c r="E37" s="4"/>
      <c r="F37" s="4"/>
      <c r="G37" s="87"/>
      <c r="H37" s="88"/>
      <c r="I37" s="70"/>
      <c r="J37" s="88"/>
    </row>
    <row r="38" spans="1:14" ht="15" thickBot="1" x14ac:dyDescent="0.25">
      <c r="A38" s="11"/>
      <c r="B38" s="12"/>
      <c r="C38" s="12"/>
      <c r="D38" s="12"/>
      <c r="E38" s="96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27" t="s">
        <v>30</v>
      </c>
      <c r="C45" s="127"/>
      <c r="D45" s="127"/>
      <c r="E45" s="127"/>
      <c r="F45" s="127"/>
      <c r="G45" s="15"/>
      <c r="H45" s="15"/>
      <c r="I45" s="15"/>
    </row>
    <row r="46" spans="1:14" x14ac:dyDescent="0.2">
      <c r="A46" s="2" t="s">
        <v>183</v>
      </c>
      <c r="B46" s="127" t="s">
        <v>57</v>
      </c>
      <c r="C46" s="127"/>
      <c r="D46" s="127"/>
      <c r="E46" s="127"/>
      <c r="F46" s="127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25"/>
      <c r="K49" s="125"/>
      <c r="L49" s="125"/>
      <c r="M49" s="125"/>
      <c r="N49" s="125"/>
    </row>
    <row r="50" spans="1:14" ht="21" customHeight="1" x14ac:dyDescent="0.2">
      <c r="A50" s="2" t="s">
        <v>28</v>
      </c>
      <c r="B50" s="127" t="s">
        <v>43</v>
      </c>
      <c r="C50" s="127"/>
      <c r="D50" s="127"/>
      <c r="E50" s="127"/>
      <c r="F50" s="127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27" t="s">
        <v>44</v>
      </c>
      <c r="C51" s="127"/>
      <c r="D51" s="127"/>
      <c r="E51" s="127"/>
      <c r="F51" s="127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2023-02-02T16:55:42Z</cp:lastPrinted>
  <dcterms:created xsi:type="dcterms:W3CDTF">2018-07-04T16:50:20Z</dcterms:created>
  <dcterms:modified xsi:type="dcterms:W3CDTF">2023-02-02T16:56:23Z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