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0"/>
  </bookViews>
  <sheets>
    <sheet name="Balance General" sheetId="1" r:id="rId1"/>
    <sheet name="Estado de Resultados" sheetId="2" r:id="rId2"/>
  </sheets>
  <definedNames>
    <definedName name="_xlfn.IFERROR" hidden="1">#NAME?</definedName>
    <definedName name="_xlnm.Print_Area" localSheetId="0">'Balance General'!$A$2:$L$58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<sst xmlns="http://schemas.openxmlformats.org/spreadsheetml/2006/main" count="74" uniqueCount="70">
  <si>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</si>
  <si>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</si>
  <si>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</si>
  <si>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</si>
  <si>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</si>
  <si>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</si>
  <si>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</si>
  <si>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</si>
  <si>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</si>
  <si>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</si>
  <si>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</si>
  <si>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</si>
  <si>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</si>
  <si>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</si>
  <si>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</si>
  <si>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</si>
  <si>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</si>
  <si>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</si>
  <si>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</si>
  <si>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</si>
  <si>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</si>
  <si>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</si>
  <si>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</si>
  <si>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</si>
  <si>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</si>
  <si>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</si>
  <si>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</si>
  <si>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</si>
  <si>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</si>
  <si>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</si>
  <si>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</si>
  <si>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</si>
  <si>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</si>
  <si>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</si>
  <si>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</si>
  <si>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</si>
  <si>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</si>
  <si>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</si>
  <si>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</si>
  <si>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</si>
  <si>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</si>
  <si>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</si>
  <si>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</si>
  <si>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</si>
  <si>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</si>
  <si>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</si>
  <si>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</si>
  <si>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</si>
  <si>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</si>
  <si>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</si>
  <si>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</si>
  <si>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</si>
  <si>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</si>
  <si>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</si>
  <si>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</si>
  <si>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</si>
  <si>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</si>
  <si>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</si>
  <si>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</si>
  <si>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</si>
  <si>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</si>
  <si>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Estructuración de Crédito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</si>
  <si>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</si>
  <si>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</si>
  <si>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</si>
  <si>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</si>
  <si>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</si>
  <si>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BALANCE GENERAL AL 31 DE ENERO DE 2023</t>
  </si>
  <si>
    <t>ESTADO DE RESULTADO  DEL 01 DE ENERO AL 31 DE ENERO DE 2023</t>
  </si>
  <si>
    <t>Recuperacion de prestamos e intereses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</si>
</sst>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676275</xdr:colOff>
      <xdr:row>4</xdr:row>
      <xdr:rowOff>95250</xdr:rowOff>
    </xdr:from>
    <xdr:ext cx="4505325" cy="790575"/>
    <xdr:sp>
      <xdr:nvSpPr>
        <xdr:cNvPr id="1" name="AutoShape 1352"/>
        <xdr:cNvSpPr>
          <a:spLocks noChangeAspect="1"/>
        </xdr:cNvSpPr>
      </xdr:nvSpPr>
      <xdr:spPr>
        <a:xfrm>
          <a:off x="14897100" y="3362325"/>
          <a:ext cx="4505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3771900</xdr:colOff>
      <xdr:row>48</xdr:row>
      <xdr:rowOff>142875</xdr:rowOff>
    </xdr:from>
    <xdr:to>
      <xdr:col>9</xdr:col>
      <xdr:colOff>2209800</xdr:colOff>
      <xdr:row>52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5267325" y="20231100"/>
          <a:ext cx="17602200" cy="1409700"/>
          <a:chOff x="5300662" y="19097628"/>
          <a:chExt cx="16111524" cy="1152525"/>
        </a:xfrm>
        <a:solidFill>
          <a:srgbClr val="FFFFFF"/>
        </a:solidFill>
      </xdr:grpSpPr>
      <xdr:grpSp>
        <xdr:nvGrpSpPr>
          <xdr:cNvPr id="3" name="Grupo 12"/>
          <xdr:cNvGrpSpPr>
            <a:grpSpLocks/>
          </xdr:cNvGrpSpPr>
        </xdr:nvGrpSpPr>
        <xdr:grpSpPr>
          <a:xfrm>
            <a:off x="5300662" y="19483436"/>
            <a:ext cx="10722219" cy="732142"/>
            <a:chOff x="8676409" y="3359727"/>
            <a:chExt cx="10728198" cy="794905"/>
          </a:xfrm>
          <a:solidFill>
            <a:srgbClr val="FFFFFF"/>
          </a:solidFill>
        </xdr:grpSpPr>
        <xdr:pic>
          <xdr:nvPicPr>
            <xdr:cNvPr id="4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893400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904987" y="19097628"/>
            <a:ext cx="4507199" cy="1152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56</xdr:row>
      <xdr:rowOff>38100</xdr:rowOff>
    </xdr:from>
    <xdr:to>
      <xdr:col>4</xdr:col>
      <xdr:colOff>38100</xdr:colOff>
      <xdr:row>58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1382375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55</xdr:row>
      <xdr:rowOff>76200</xdr:rowOff>
    </xdr:from>
    <xdr:to>
      <xdr:col>7</xdr:col>
      <xdr:colOff>1066800</xdr:colOff>
      <xdr:row>58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1220450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64"/>
  <sheetViews>
    <sheetView showGridLines="0" tabSelected="1" zoomScale="40" zoomScaleNormal="40" zoomScalePageLayoutView="0" workbookViewId="0" topLeftCell="A15">
      <selection activeCell="J33" sqref="J33:J36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 customHeight="1">
      <c r="B4" s="110" t="s">
        <v>67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30">
      <c r="B5" s="110" t="s">
        <v>55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1" t="s">
        <v>3</v>
      </c>
      <c r="C9" s="111"/>
      <c r="D9" s="111"/>
      <c r="E9" s="111"/>
      <c r="F9" s="111"/>
      <c r="G9" s="111" t="s">
        <v>4</v>
      </c>
      <c r="H9" s="111"/>
      <c r="I9" s="111"/>
      <c r="J9" s="111"/>
      <c r="K9" s="111"/>
      <c r="L9" s="111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25230427.240000006</v>
      </c>
      <c r="G11" s="72"/>
      <c r="H11" s="71" t="s">
        <v>10</v>
      </c>
      <c r="I11" s="74"/>
      <c r="J11" s="72"/>
      <c r="K11" s="72"/>
      <c r="L11" s="32">
        <f>SUM(J12:J19)</f>
        <v>27340816.730000008</v>
      </c>
    </row>
    <row r="12" spans="2:15" ht="30">
      <c r="B12" s="75"/>
      <c r="C12" s="67"/>
      <c r="D12" s="72"/>
      <c r="E12" s="72"/>
      <c r="F12" s="32"/>
      <c r="G12" s="34"/>
      <c r="H12" s="67" t="s">
        <v>52</v>
      </c>
      <c r="I12" s="67"/>
      <c r="J12" s="34">
        <v>16423740.310000002</v>
      </c>
      <c r="K12" s="70"/>
      <c r="L12" s="34"/>
      <c r="M12" s="34"/>
      <c r="N12" s="56"/>
      <c r="O12" s="56"/>
    </row>
    <row r="13" spans="2:15" ht="30">
      <c r="B13" s="67" t="s">
        <v>30</v>
      </c>
      <c r="C13" s="67"/>
      <c r="D13" s="34">
        <v>2446332.11</v>
      </c>
      <c r="E13" s="72"/>
      <c r="F13" s="32"/>
      <c r="G13" s="34"/>
      <c r="H13" s="30" t="s">
        <v>46</v>
      </c>
      <c r="J13" s="34">
        <v>8949041.56</v>
      </c>
      <c r="L13" s="34"/>
      <c r="M13" s="34"/>
      <c r="N13" s="56"/>
      <c r="O13" s="56"/>
    </row>
    <row r="14" spans="2:15" ht="30">
      <c r="B14" s="76" t="s">
        <v>49</v>
      </c>
      <c r="D14" s="33">
        <v>24969224.220000006</v>
      </c>
      <c r="E14" s="72"/>
      <c r="F14" s="33"/>
      <c r="G14" s="34"/>
      <c r="H14" s="67" t="s">
        <v>39</v>
      </c>
      <c r="I14" s="67"/>
      <c r="J14" s="34">
        <v>971863.12</v>
      </c>
      <c r="K14" s="70"/>
      <c r="L14" s="33"/>
      <c r="M14" s="34"/>
      <c r="N14" s="56"/>
      <c r="O14" s="56"/>
    </row>
    <row r="15" spans="2:15" ht="30">
      <c r="B15" s="76" t="s">
        <v>31</v>
      </c>
      <c r="D15" s="34">
        <v>-4399582.23</v>
      </c>
      <c r="F15" s="33"/>
      <c r="G15" s="34"/>
      <c r="H15" s="30" t="s">
        <v>57</v>
      </c>
      <c r="J15" s="34">
        <v>110127.23</v>
      </c>
      <c r="K15" s="70"/>
      <c r="L15" s="34"/>
      <c r="M15" s="34"/>
      <c r="N15" s="56"/>
      <c r="O15" s="56"/>
    </row>
    <row r="16" spans="2:15" ht="31.5">
      <c r="B16" s="76" t="s">
        <v>32</v>
      </c>
      <c r="C16" s="67"/>
      <c r="D16" s="34">
        <v>325437.08</v>
      </c>
      <c r="F16" s="77"/>
      <c r="G16" s="34"/>
      <c r="H16" s="67" t="s">
        <v>40</v>
      </c>
      <c r="I16" s="69"/>
      <c r="J16" s="34">
        <v>60351.55</v>
      </c>
      <c r="K16" s="70"/>
      <c r="L16" s="34"/>
      <c r="M16" s="34"/>
      <c r="N16" s="56"/>
      <c r="O16" s="56"/>
    </row>
    <row r="17" spans="2:15" ht="31.5">
      <c r="B17" s="30" t="s">
        <v>33</v>
      </c>
      <c r="C17" s="67"/>
      <c r="D17" s="34">
        <v>1133893.14</v>
      </c>
      <c r="F17" s="77"/>
      <c r="G17" s="34"/>
      <c r="H17" s="30" t="s">
        <v>53</v>
      </c>
      <c r="J17" s="34">
        <v>299143.98</v>
      </c>
      <c r="K17" s="70"/>
      <c r="L17" s="34"/>
      <c r="M17" s="34"/>
      <c r="N17" s="56"/>
      <c r="O17" s="56"/>
    </row>
    <row r="18" spans="2:15" ht="30">
      <c r="B18" s="67" t="s">
        <v>34</v>
      </c>
      <c r="C18" s="67"/>
      <c r="D18" s="34">
        <v>449607.59</v>
      </c>
      <c r="E18" s="72"/>
      <c r="F18" s="32"/>
      <c r="G18" s="34"/>
      <c r="H18" s="30" t="s">
        <v>47</v>
      </c>
      <c r="J18" s="34">
        <v>148838.92</v>
      </c>
      <c r="K18" s="70"/>
      <c r="L18" s="34"/>
      <c r="M18" s="34"/>
      <c r="N18" s="57"/>
      <c r="O18" s="56"/>
    </row>
    <row r="19" spans="2:15" ht="30">
      <c r="B19" s="67" t="s">
        <v>45</v>
      </c>
      <c r="C19" s="67"/>
      <c r="D19" s="34">
        <v>272299.78</v>
      </c>
      <c r="E19" s="72"/>
      <c r="F19" s="32"/>
      <c r="G19" s="34"/>
      <c r="H19" s="76" t="s">
        <v>51</v>
      </c>
      <c r="I19" s="69"/>
      <c r="J19" s="35">
        <v>377710.06</v>
      </c>
      <c r="L19" s="33"/>
      <c r="M19" s="34"/>
      <c r="N19" s="56"/>
      <c r="O19" s="56"/>
    </row>
    <row r="20" spans="2:15" ht="30">
      <c r="B20" s="78" t="s">
        <v>18</v>
      </c>
      <c r="C20" s="79"/>
      <c r="D20" s="35">
        <v>33215.55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40848317.3</v>
      </c>
      <c r="H23" s="71" t="s">
        <v>5</v>
      </c>
      <c r="L23" s="34">
        <f>SUM(J24:J28)</f>
        <v>31529937.839999996</v>
      </c>
      <c r="M23" s="2"/>
      <c r="N23" s="34"/>
    </row>
    <row r="24" spans="2:14" ht="30">
      <c r="B24" s="30" t="s">
        <v>50</v>
      </c>
      <c r="D24" s="34">
        <v>37068645.48</v>
      </c>
      <c r="E24" s="72"/>
      <c r="F24" s="33"/>
      <c r="H24" s="67" t="s">
        <v>62</v>
      </c>
      <c r="J24" s="34">
        <v>22156838.9</v>
      </c>
      <c r="K24" s="34"/>
      <c r="L24" s="33"/>
      <c r="M24" s="29"/>
      <c r="N24" s="34"/>
    </row>
    <row r="25" spans="2:14" ht="30">
      <c r="B25" s="68" t="s">
        <v>19</v>
      </c>
      <c r="C25" s="68"/>
      <c r="D25" s="34">
        <v>3759548.89</v>
      </c>
      <c r="E25" s="70"/>
      <c r="F25" s="34"/>
      <c r="H25" s="67" t="s">
        <v>63</v>
      </c>
      <c r="J25" s="34">
        <v>4525000</v>
      </c>
      <c r="K25" s="34"/>
      <c r="L25" s="33"/>
      <c r="M25" s="29"/>
      <c r="N25" s="34"/>
    </row>
    <row r="26" spans="2:14" ht="30">
      <c r="B26" s="80" t="s">
        <v>35</v>
      </c>
      <c r="C26" s="68"/>
      <c r="D26" s="34">
        <v>-1145771.14</v>
      </c>
      <c r="E26" s="68"/>
      <c r="F26" s="32"/>
      <c r="H26" s="30" t="s">
        <v>64</v>
      </c>
      <c r="J26" s="34">
        <v>1241545.1099999999</v>
      </c>
      <c r="M26" s="29"/>
      <c r="N26" s="34"/>
    </row>
    <row r="27" spans="2:14" ht="30">
      <c r="B27" s="30" t="s">
        <v>36</v>
      </c>
      <c r="D27" s="34">
        <v>2359.71</v>
      </c>
      <c r="E27" s="68"/>
      <c r="F27" s="32"/>
      <c r="H27" s="30" t="s">
        <v>65</v>
      </c>
      <c r="J27" s="34">
        <v>106553.83</v>
      </c>
      <c r="M27" s="29"/>
      <c r="N27" s="34"/>
    </row>
    <row r="28" spans="2:14" ht="30">
      <c r="B28" s="68" t="s">
        <v>16</v>
      </c>
      <c r="D28" s="34">
        <v>487683.14</v>
      </c>
      <c r="E28" s="72"/>
      <c r="F28" s="33"/>
      <c r="H28" s="67" t="s">
        <v>54</v>
      </c>
      <c r="J28" s="35">
        <v>3500000</v>
      </c>
      <c r="K28" s="34"/>
      <c r="L28" s="34"/>
      <c r="M28" s="29"/>
      <c r="N28" s="34"/>
    </row>
    <row r="29" spans="2:14" ht="30">
      <c r="B29" s="30" t="s">
        <v>37</v>
      </c>
      <c r="D29" s="36">
        <v>35516.72</v>
      </c>
      <c r="F29" s="33"/>
      <c r="G29" s="67"/>
      <c r="M29" s="29"/>
      <c r="N29" s="29"/>
    </row>
    <row r="30" spans="2:12" ht="30">
      <c r="B30" s="30" t="s">
        <v>38</v>
      </c>
      <c r="D30" s="35">
        <v>640334.5</v>
      </c>
      <c r="F30" s="32"/>
      <c r="G30" s="67"/>
      <c r="K30" s="34"/>
      <c r="L30" s="34">
        <f>SUM(J33:J36)</f>
        <v>7207989.969999999</v>
      </c>
    </row>
    <row r="31" spans="4:12" ht="30">
      <c r="D31" s="34"/>
      <c r="G31" s="67"/>
      <c r="H31" s="71" t="s">
        <v>11</v>
      </c>
      <c r="I31" s="67"/>
      <c r="J31" s="34"/>
      <c r="K31" s="34"/>
      <c r="L31" s="34"/>
    </row>
    <row r="32" spans="7:12" ht="30">
      <c r="G32" s="67"/>
      <c r="H32" s="67"/>
      <c r="I32" s="67"/>
      <c r="J32" s="34"/>
      <c r="K32" s="32"/>
      <c r="L32" s="32"/>
    </row>
    <row r="33" spans="5:12" ht="30">
      <c r="E33" s="72"/>
      <c r="G33" s="67"/>
      <c r="H33" s="68" t="s">
        <v>6</v>
      </c>
      <c r="I33" s="68"/>
      <c r="J33" s="34">
        <v>6777903.17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42</v>
      </c>
      <c r="I34" s="68"/>
      <c r="J34" s="34">
        <v>349533.18</v>
      </c>
      <c r="K34" s="32"/>
      <c r="L34" s="81"/>
    </row>
    <row r="35" spans="5:14" ht="30">
      <c r="E35" s="68"/>
      <c r="F35" s="32"/>
      <c r="G35" s="68"/>
      <c r="H35" s="68" t="s">
        <v>44</v>
      </c>
      <c r="I35" s="68"/>
      <c r="J35" s="34">
        <v>497419.26999999996</v>
      </c>
      <c r="K35" s="68"/>
      <c r="L35" s="33"/>
      <c r="N35" s="109"/>
    </row>
    <row r="36" spans="5:12" ht="30">
      <c r="E36" s="68"/>
      <c r="F36" s="32"/>
      <c r="G36" s="68"/>
      <c r="H36" s="68" t="s">
        <v>41</v>
      </c>
      <c r="I36" s="68"/>
      <c r="J36" s="43">
        <v>-416865.64999999997</v>
      </c>
      <c r="K36" s="33"/>
      <c r="L36" s="82"/>
    </row>
    <row r="37" spans="7:12" ht="30">
      <c r="G37" s="67"/>
      <c r="J37" s="34"/>
      <c r="K37" s="33"/>
      <c r="L37" s="33"/>
    </row>
    <row r="38" spans="7:12" ht="30">
      <c r="G38" s="67"/>
      <c r="J38" s="34"/>
      <c r="K38" s="33"/>
      <c r="L38" s="33"/>
    </row>
    <row r="39" spans="7:12" ht="30">
      <c r="G39" s="67"/>
      <c r="J39" s="34"/>
      <c r="K39" s="33"/>
      <c r="L39" s="33"/>
    </row>
    <row r="40" spans="7:11" ht="30">
      <c r="G40" s="67"/>
      <c r="H40" s="68"/>
      <c r="I40" s="68"/>
      <c r="J40" s="32"/>
      <c r="K40" s="85"/>
    </row>
    <row r="41" spans="2:12" ht="30.75" thickBot="1">
      <c r="B41" s="83" t="s">
        <v>7</v>
      </c>
      <c r="E41" s="72"/>
      <c r="F41" s="84">
        <f>+F23+F11</f>
        <v>66078744.54000001</v>
      </c>
      <c r="G41" s="67"/>
      <c r="H41" s="60" t="s">
        <v>17</v>
      </c>
      <c r="I41" s="60"/>
      <c r="J41" s="85"/>
      <c r="K41" s="68"/>
      <c r="L41" s="84">
        <f>+L30+L23+L11</f>
        <v>66078744.54000001</v>
      </c>
    </row>
    <row r="42" spans="3:12" ht="30.75" thickTop="1">
      <c r="C42" s="66"/>
      <c r="D42" s="33"/>
      <c r="E42" s="67"/>
      <c r="F42" s="86"/>
      <c r="G42" s="67"/>
      <c r="H42" s="68"/>
      <c r="I42" s="68"/>
      <c r="J42" s="74"/>
      <c r="K42" s="68"/>
      <c r="L42" s="88"/>
    </row>
    <row r="43" spans="3:12" ht="30">
      <c r="C43" s="68"/>
      <c r="D43" s="87"/>
      <c r="E43" s="67"/>
      <c r="F43" s="32"/>
      <c r="G43" s="67"/>
      <c r="H43" s="68"/>
      <c r="I43" s="68"/>
      <c r="J43" s="74"/>
      <c r="L43" s="90"/>
    </row>
    <row r="44" spans="3:12" ht="30">
      <c r="C44" s="68"/>
      <c r="D44" s="87"/>
      <c r="E44" s="89"/>
      <c r="F44" s="82"/>
      <c r="L44" s="92"/>
    </row>
    <row r="45" spans="2:18" ht="30">
      <c r="B45" s="68"/>
      <c r="C45" s="68"/>
      <c r="D45" s="32"/>
      <c r="E45" s="89"/>
      <c r="F45" s="91"/>
      <c r="G45" s="79"/>
      <c r="H45" s="79"/>
      <c r="K45" s="68"/>
      <c r="L45" s="68"/>
      <c r="N45" s="4"/>
      <c r="O45" s="4"/>
      <c r="P45" s="4"/>
      <c r="Q45" s="4"/>
      <c r="R45" s="4"/>
    </row>
    <row r="46" spans="2:18" ht="30">
      <c r="B46" s="64"/>
      <c r="C46" s="68"/>
      <c r="D46" s="32"/>
      <c r="E46" s="89"/>
      <c r="F46" s="93"/>
      <c r="G46" s="94"/>
      <c r="H46" s="89"/>
      <c r="I46" s="68"/>
      <c r="J46" s="74"/>
      <c r="K46" s="99"/>
      <c r="L46" s="99"/>
      <c r="N46" s="4"/>
      <c r="O46" s="4"/>
      <c r="P46" s="4"/>
      <c r="Q46" s="4"/>
      <c r="R46" s="4"/>
    </row>
    <row r="47" spans="2:18" ht="30">
      <c r="B47" s="59"/>
      <c r="C47" s="68"/>
      <c r="D47" s="68"/>
      <c r="E47" s="89"/>
      <c r="F47" s="95"/>
      <c r="G47" s="96"/>
      <c r="H47" s="97"/>
      <c r="I47" s="98"/>
      <c r="K47" s="99"/>
      <c r="L47" s="99"/>
      <c r="N47" s="4"/>
      <c r="O47" s="4"/>
      <c r="P47" s="4"/>
      <c r="Q47" s="4"/>
      <c r="R47" s="4"/>
    </row>
    <row r="48" spans="2:18" ht="30">
      <c r="B48" s="59"/>
      <c r="C48" s="68"/>
      <c r="D48" s="68"/>
      <c r="E48" s="79"/>
      <c r="F48" s="95"/>
      <c r="G48" s="100"/>
      <c r="H48" s="101"/>
      <c r="I48" s="98"/>
      <c r="J48" s="99"/>
      <c r="K48" s="68"/>
      <c r="L48" s="68"/>
      <c r="N48" s="4"/>
      <c r="O48" s="4"/>
      <c r="P48" s="4"/>
      <c r="Q48" s="4"/>
      <c r="R48" s="4"/>
    </row>
    <row r="49" spans="3:18" ht="30">
      <c r="C49" s="59"/>
      <c r="D49" s="102"/>
      <c r="E49" s="79"/>
      <c r="F49" s="103"/>
      <c r="G49" s="100"/>
      <c r="H49" s="101"/>
      <c r="I49" s="68"/>
      <c r="J49" s="74"/>
      <c r="N49" s="4"/>
      <c r="O49" s="4"/>
      <c r="P49" s="4"/>
      <c r="Q49" s="4"/>
      <c r="R49" s="4"/>
    </row>
    <row r="50" spans="3:18" ht="30">
      <c r="C50" s="59"/>
      <c r="D50" s="59"/>
      <c r="N50" s="4"/>
      <c r="O50" s="4"/>
      <c r="P50" s="4"/>
      <c r="Q50" s="4"/>
      <c r="R50" s="4"/>
    </row>
    <row r="51" ht="30"/>
    <row r="52" spans="2:4" ht="30">
      <c r="B52" s="68"/>
      <c r="C52" s="68"/>
      <c r="D52" s="59"/>
    </row>
    <row r="53" spans="2:4" ht="30">
      <c r="B53" s="68"/>
      <c r="D53" s="68"/>
    </row>
    <row r="55" ht="30">
      <c r="F55" s="104"/>
    </row>
    <row r="58" ht="30">
      <c r="F58" s="82"/>
    </row>
    <row r="59" ht="30">
      <c r="F59" s="33"/>
    </row>
    <row r="61" ht="30">
      <c r="F61" s="82"/>
    </row>
    <row r="62" ht="30">
      <c r="F62" s="33"/>
    </row>
    <row r="64" ht="30">
      <c r="F64" s="82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90" zoomScaleNormal="90" zoomScalePageLayoutView="0" workbookViewId="0" topLeftCell="A26">
      <selection activeCell="H42" sqref="H42:H43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28125" style="9" bestFit="1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2" t="s">
        <v>8</v>
      </c>
      <c r="C2" s="112"/>
      <c r="D2" s="112"/>
      <c r="E2" s="112"/>
      <c r="F2" s="112"/>
      <c r="G2" s="112"/>
      <c r="H2" s="112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3" t="s">
        <v>68</v>
      </c>
      <c r="C6" s="113"/>
      <c r="D6" s="113"/>
      <c r="E6" s="113"/>
      <c r="F6" s="113"/>
      <c r="G6" s="113"/>
      <c r="H6" s="113"/>
      <c r="I6" s="24"/>
      <c r="J6" s="38"/>
      <c r="K6" s="24"/>
      <c r="L6" s="24"/>
    </row>
    <row r="7" spans="2:12" ht="18.75" customHeight="1">
      <c r="B7" s="113" t="s">
        <v>43</v>
      </c>
      <c r="C7" s="113"/>
      <c r="D7" s="113"/>
      <c r="E7" s="113"/>
      <c r="F7" s="113"/>
      <c r="G7" s="113"/>
      <c r="H7" s="113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23</v>
      </c>
      <c r="F11" s="7"/>
      <c r="G11" s="7"/>
      <c r="H11" s="37">
        <f>SUM(H13:H23)</f>
        <v>1333213.24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14</v>
      </c>
      <c r="F13" s="22"/>
      <c r="G13" s="22"/>
      <c r="H13" s="37">
        <f>SUM(F15:F21)</f>
        <v>1332212.49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5"/>
      <c r="J14" s="107"/>
      <c r="N14" s="18"/>
    </row>
    <row r="15" spans="2:14" ht="16.5" customHeight="1">
      <c r="B15" s="8" t="s">
        <v>60</v>
      </c>
      <c r="F15" s="13">
        <v>1085136.51</v>
      </c>
      <c r="G15" s="10"/>
      <c r="H15" s="39"/>
      <c r="I15" s="106"/>
      <c r="J15" s="107"/>
      <c r="K15" s="55"/>
      <c r="M15" s="14"/>
      <c r="N15" s="17"/>
    </row>
    <row r="16" spans="2:13" ht="15">
      <c r="B16" s="106" t="s">
        <v>61</v>
      </c>
      <c r="F16" s="13">
        <v>143075.02</v>
      </c>
      <c r="G16" s="10"/>
      <c r="H16" s="39"/>
      <c r="I16" s="106"/>
      <c r="J16" s="107"/>
      <c r="K16" s="55"/>
      <c r="M16" s="14"/>
    </row>
    <row r="17" spans="2:14" ht="15">
      <c r="B17" s="8" t="s">
        <v>13</v>
      </c>
      <c r="F17" s="13">
        <v>16654.48</v>
      </c>
      <c r="G17" s="10"/>
      <c r="H17" s="39"/>
      <c r="I17" s="106"/>
      <c r="J17" s="107"/>
      <c r="K17" s="55"/>
      <c r="M17" s="14"/>
      <c r="N17" s="17"/>
    </row>
    <row r="18" spans="2:13" ht="15">
      <c r="B18" s="8" t="s">
        <v>22</v>
      </c>
      <c r="F18" s="13">
        <v>44930.2</v>
      </c>
      <c r="G18" s="10"/>
      <c r="H18" s="39"/>
      <c r="I18" s="106"/>
      <c r="J18" s="107"/>
      <c r="K18" s="55"/>
      <c r="M18" s="14"/>
    </row>
    <row r="19" spans="2:13" ht="15">
      <c r="B19" s="8" t="s">
        <v>29</v>
      </c>
      <c r="F19" s="13">
        <v>8738.41</v>
      </c>
      <c r="G19" s="11"/>
      <c r="H19" s="5"/>
      <c r="I19" s="106"/>
      <c r="J19" s="107"/>
      <c r="K19" s="55"/>
      <c r="M19" s="14"/>
    </row>
    <row r="20" spans="2:13" ht="15">
      <c r="B20" s="8" t="s">
        <v>69</v>
      </c>
      <c r="F20" s="13">
        <v>14950.12</v>
      </c>
      <c r="G20" s="11"/>
      <c r="H20" s="5"/>
      <c r="I20" s="105"/>
      <c r="J20" s="107"/>
      <c r="K20" s="55"/>
      <c r="M20" s="14"/>
    </row>
    <row r="21" spans="2:13" ht="15">
      <c r="B21" s="8" t="s">
        <v>59</v>
      </c>
      <c r="F21" s="15">
        <v>18727.75</v>
      </c>
      <c r="G21" s="11"/>
      <c r="H21" s="5"/>
      <c r="I21" s="106"/>
      <c r="J21" s="107"/>
      <c r="K21" s="55"/>
      <c r="M21" s="14"/>
    </row>
    <row r="22" spans="2:10" ht="15">
      <c r="B22" s="8"/>
      <c r="F22" s="23"/>
      <c r="G22" s="11"/>
      <c r="H22" s="5"/>
      <c r="I22" s="106"/>
      <c r="J22" s="107"/>
    </row>
    <row r="23" spans="2:10" ht="15.75">
      <c r="B23" s="50" t="s">
        <v>66</v>
      </c>
      <c r="C23" s="51"/>
      <c r="F23" s="23"/>
      <c r="G23" s="11"/>
      <c r="H23" s="53">
        <f>F24</f>
        <v>1000.75</v>
      </c>
      <c r="I23" s="106"/>
      <c r="J23" s="107"/>
    </row>
    <row r="24" spans="2:10" ht="15">
      <c r="B24" s="8" t="s">
        <v>56</v>
      </c>
      <c r="C24" s="52"/>
      <c r="F24" s="15">
        <v>1000.75</v>
      </c>
      <c r="G24" s="11"/>
      <c r="H24" s="5"/>
      <c r="I24" s="106"/>
      <c r="J24" s="107"/>
    </row>
    <row r="25" spans="2:10" ht="15">
      <c r="B25" s="8"/>
      <c r="F25" s="23"/>
      <c r="G25" s="11"/>
      <c r="H25" s="5"/>
      <c r="I25" s="105"/>
      <c r="J25" s="107"/>
    </row>
    <row r="26" spans="2:10" ht="15.75">
      <c r="B26" s="12" t="s">
        <v>0</v>
      </c>
      <c r="F26" s="11"/>
      <c r="G26" s="11"/>
      <c r="H26" s="37">
        <f>F27</f>
        <v>407292.04</v>
      </c>
      <c r="I26"/>
      <c r="J26" s="107"/>
    </row>
    <row r="27" spans="2:15" ht="15.75">
      <c r="B27" s="26" t="s">
        <v>12</v>
      </c>
      <c r="F27" s="42">
        <v>407292.04</v>
      </c>
      <c r="G27" s="11"/>
      <c r="H27" s="39"/>
      <c r="I27"/>
      <c r="J27" s="107"/>
      <c r="M27" s="16"/>
      <c r="N27" s="17"/>
      <c r="O27" s="17"/>
    </row>
    <row r="28" spans="2:14" ht="15.75">
      <c r="B28" s="12"/>
      <c r="F28" s="10"/>
      <c r="G28" s="11"/>
      <c r="H28" s="39"/>
      <c r="J28" s="107"/>
      <c r="N28" s="18"/>
    </row>
    <row r="29" spans="2:14" ht="15.75">
      <c r="B29" s="12" t="s">
        <v>1</v>
      </c>
      <c r="F29" s="10"/>
      <c r="G29" s="11"/>
      <c r="H29" s="37">
        <f>+H11-H26</f>
        <v>925921.2</v>
      </c>
      <c r="J29" s="107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15</v>
      </c>
      <c r="G32" s="11"/>
      <c r="H32" s="44">
        <f>+F34</f>
        <v>738917.92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21</v>
      </c>
      <c r="F34" s="15">
        <f>SUM(D35:D37)</f>
        <v>738917.92</v>
      </c>
      <c r="G34" s="11"/>
      <c r="H34" s="39"/>
      <c r="I34" s="14"/>
      <c r="N34" s="14"/>
    </row>
    <row r="35" spans="2:14" ht="15">
      <c r="B35" s="8" t="s">
        <v>26</v>
      </c>
      <c r="D35" s="5">
        <v>505828.29</v>
      </c>
      <c r="E35" s="5"/>
      <c r="F35" s="19"/>
      <c r="G35" s="11"/>
      <c r="H35" s="39"/>
      <c r="I35" s="55"/>
      <c r="N35" s="17"/>
    </row>
    <row r="36" spans="2:14" ht="15">
      <c r="B36" s="8" t="s">
        <v>27</v>
      </c>
      <c r="D36" s="5">
        <v>178147.59</v>
      </c>
      <c r="E36" s="5"/>
      <c r="F36" s="19"/>
      <c r="G36" s="11"/>
      <c r="H36" s="39"/>
      <c r="I36" s="55"/>
      <c r="N36" s="17"/>
    </row>
    <row r="37" spans="2:15" ht="15">
      <c r="B37" s="8" t="s">
        <v>28</v>
      </c>
      <c r="D37" s="6">
        <v>54942.04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187003.2799999999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24</v>
      </c>
      <c r="F42" s="39"/>
      <c r="G42" s="11"/>
      <c r="H42" s="13">
        <v>20502.03</v>
      </c>
      <c r="M42" s="20"/>
      <c r="N42" s="17"/>
      <c r="O42" s="17"/>
    </row>
    <row r="43" spans="2:15" ht="15">
      <c r="B43" s="9" t="s">
        <v>20</v>
      </c>
      <c r="F43" s="13"/>
      <c r="H43" s="108">
        <v>583366.9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25</v>
      </c>
      <c r="F45" s="21"/>
      <c r="G45" s="18"/>
      <c r="H45" s="42">
        <f>H39-H42-H43</f>
        <v>-416865.65000000014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53</v>
      </c>
      <c r="C47" s="47"/>
      <c r="D47" s="47"/>
      <c r="E47" s="47"/>
      <c r="F47" s="47"/>
      <c r="G47" s="47"/>
      <c r="H47" s="13">
        <v>0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58</v>
      </c>
      <c r="C49" s="47"/>
      <c r="D49" s="47"/>
      <c r="E49" s="47"/>
      <c r="F49" s="47"/>
      <c r="G49" s="47"/>
      <c r="H49" s="54">
        <f>+H45-SUM(H47:H47)</f>
        <v>-416865.65000000014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2023-01-27T21:25:44Z</cp:lastPrinted>
  <dcterms:created xsi:type="dcterms:W3CDTF">2012-02-07T22:54:31Z</dcterms:created>
  <dcterms:modified xsi:type="dcterms:W3CDTF">2023-03-01T18:57:26Z</dcterms:modified>
  <cp:category/>
  <cp:version/>
  <cp:contentType/>
  <cp:contentStatus/>
</cp:coreProperties>
</file>