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<sst xmlns="http://schemas.openxmlformats.org/spreadsheetml/2006/main" count="92" uniqueCount="84">
  <si>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</si>
  <si>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</si>
  <si>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</si>
  <si>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</si>
  <si>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</si>
  <si>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</si>
  <si>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</si>
  <si>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</si>
  <si>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</si>
  <si>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</si>
  <si>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</si>
  <si>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</si>
  <si>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</si>
  <si>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</si>
  <si>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</si>
  <si>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</si>
  <si>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</si>
  <si>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</si>
  <si>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</si>
  <si>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</si>
  <si>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</si>
  <si>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</si>
  <si>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</si>
  <si>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</si>
  <si>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</si>
  <si>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</si>
  <si>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</si>
  <si>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</si>
  <si>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</si>
  <si>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</si>
  <si>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</si>
  <si>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</si>
  <si>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</si>
  <si>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</si>
  <si>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</si>
  <si>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</si>
  <si>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</si>
  <si>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</si>
  <si>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</si>
  <si>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</si>
  <si>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</si>
  <si>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</si>
  <si>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</si>
  <si>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</si>
  <si>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</si>
  <si>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</si>
  <si>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</si>
  <si>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</si>
  <si>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</si>
  <si>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</si>
  <si>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</si>
  <si>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</si>
  <si>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</si>
  <si>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</si>
  <si>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</si>
  <si>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</si>
  <si>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</si>
  <si>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</si>
  <si>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</si>
  <si>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</si>
  <si>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</si>
  <si>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</si>
  <si>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</si>
  <si>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</si>
  <si>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</si>
  <si>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</si>
  <si>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</si>
  <si>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</si>
  <si>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</si>
  <si>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</si>
  <si>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</si>
  <si>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</si>
  <si>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</si>
  <si>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</si>
  <si>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</si>
  <si>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</si>
  <si>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</si>
  <si>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</si>
  <si>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</si>
  <si>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</si>
  <si>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</si>
  <si>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MARZO 2023</t>
  </si>
  <si>
    <t>MARZO 2022</t>
  </si>
  <si>
    <t>SARAM, S.A. DE C.V.
Empresa Salvadoreña
ESTADO DE RESULTADO INTEGRAL
Por Los Ejercicios Finalizados al 31 Marzo 2023 Y Diciembre de 2022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</si>
</sst>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M45" sqref="M45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22728126.339999996</v>
      </c>
      <c r="M10" s="18">
        <f>+M11+M17</f>
        <v>23639645.22</v>
      </c>
      <c r="O10" s="105">
        <f aca="true" t="shared" si="0" ref="O10:O21">+M10-K10</f>
        <v>911518.8800000027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12053030.590000002</v>
      </c>
      <c r="M11" s="12">
        <f>SUM(M12:M16)</f>
        <v>13020918.02</v>
      </c>
      <c r="O11" s="108">
        <f t="shared" si="0"/>
        <v>967887.4299999978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1459619.1700000002</v>
      </c>
      <c r="L12" s="103"/>
      <c r="M12" s="31">
        <v>1461823.77</v>
      </c>
      <c r="N12" s="2"/>
      <c r="O12" s="31">
        <f t="shared" si="0"/>
        <v>2204.5999999998603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742275.51</v>
      </c>
      <c r="L13" s="103"/>
      <c r="M13" s="31">
        <v>225074.84</v>
      </c>
      <c r="N13" s="2"/>
      <c r="O13" s="31">
        <f t="shared" si="0"/>
        <v>-517200.67000000004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1846240.3199999998</v>
      </c>
      <c r="L14" s="103"/>
      <c r="M14" s="31">
        <v>2211123.6</v>
      </c>
      <c r="N14" s="2"/>
      <c r="O14" s="31">
        <f t="shared" si="0"/>
        <v>364883.28000000026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7183709.670000001</v>
      </c>
      <c r="L15" s="103"/>
      <c r="M15" s="31">
        <v>8538656.17</v>
      </c>
      <c r="N15" s="2"/>
      <c r="O15" s="31">
        <f t="shared" si="0"/>
        <v>1354946.499999999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821185.9200000002</v>
      </c>
      <c r="L16" s="103"/>
      <c r="M16" s="31">
        <v>584239.64</v>
      </c>
      <c r="N16" s="2"/>
      <c r="O16" s="31">
        <f t="shared" si="0"/>
        <v>-236946.28000000014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10675095.749999996</v>
      </c>
      <c r="M17" s="12">
        <f>SUM(M18:M21)</f>
        <v>10618727.200000001</v>
      </c>
      <c r="O17" s="108">
        <f t="shared" si="0"/>
        <v>-56368.54999999516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18471125.99</v>
      </c>
      <c r="L18" s="2"/>
      <c r="M18" s="31">
        <v>17672906.84</v>
      </c>
      <c r="N18" s="2"/>
      <c r="O18" s="107">
        <f t="shared" si="0"/>
        <v>-798219.1499999985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-8138231.990000001</v>
      </c>
      <c r="L19" s="2"/>
      <c r="M19" s="31">
        <v>-7727674.75</v>
      </c>
      <c r="N19" s="2"/>
      <c r="O19" s="107">
        <f t="shared" si="0"/>
        <v>410557.24000000115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6803.290000000001</v>
      </c>
      <c r="L20" s="2"/>
      <c r="M20" s="31">
        <v>6613.2300000000005</v>
      </c>
      <c r="N20" s="2"/>
      <c r="O20" s="107">
        <f t="shared" si="0"/>
        <v>-190.0600000000004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335398.45999999996</v>
      </c>
      <c r="L21" s="2"/>
      <c r="M21" s="31">
        <v>666881.88</v>
      </c>
      <c r="N21" s="2"/>
      <c r="O21" s="107">
        <f t="shared" si="0"/>
        <v>331483.42000000004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22728126.339999996</v>
      </c>
      <c r="M23" s="21">
        <f>+M10</f>
        <v>23639645.22</v>
      </c>
      <c r="O23" s="104">
        <f>+M23-K23</f>
        <v>911518.8800000027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14646837.810000002</v>
      </c>
      <c r="M25" s="18">
        <f>+M26+M32</f>
        <v>16977578.22</v>
      </c>
      <c r="O25" s="105">
        <f>+M25-K25</f>
        <v>2330740.4099999964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9164994.770000001</v>
      </c>
      <c r="M26" s="20">
        <f>SUM(M27:M31)</f>
        <v>11585962.81</v>
      </c>
      <c r="O26" s="106">
        <f>+M26-K26</f>
        <v>2420968.039999999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7326051.029999999</v>
      </c>
      <c r="M27" s="31">
        <v>9631293.33</v>
      </c>
      <c r="O27" s="31">
        <f>+K27-M27</f>
        <v>-2305242.3000000007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1618308.4500000002</v>
      </c>
      <c r="M28" s="31">
        <v>1788300.3800000001</v>
      </c>
      <c r="O28" s="31">
        <f>+K28-M28</f>
        <v>-169991.92999999993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101311.08</v>
      </c>
      <c r="M29" s="31">
        <v>103712.04000000001</v>
      </c>
      <c r="O29" s="31">
        <f>+K29-M29</f>
        <v>-2400.9600000000064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119324.21</v>
      </c>
      <c r="M30" s="31">
        <v>62473.73</v>
      </c>
      <c r="O30" s="31">
        <f>+K30-M30</f>
        <v>56850.48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4.192202140984591E-11</v>
      </c>
      <c r="M31" s="31">
        <v>183.33</v>
      </c>
      <c r="O31" s="31">
        <f>+K31-M31</f>
        <v>-183.3299999999581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5481843.04</v>
      </c>
      <c r="M32" s="19">
        <f>SUM(M33:M34)</f>
        <v>5391615.41</v>
      </c>
      <c r="O32" s="106">
        <f>+M32-K32</f>
        <v>-90227.62999999989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5307127.63</v>
      </c>
      <c r="M33" s="31">
        <v>5216900</v>
      </c>
      <c r="O33" s="31">
        <f>+K33-M33</f>
        <v>90227.62999999989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8081288.53</v>
      </c>
      <c r="M36" s="18">
        <f>+M37</f>
        <v>6662067</v>
      </c>
      <c r="O36" s="105">
        <f>+M36-K36</f>
        <v>-1419221.5300000003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8081288.53</v>
      </c>
      <c r="M37" s="10">
        <f>SUM(M38:N42)</f>
        <v>6662067</v>
      </c>
      <c r="O37" s="106">
        <f>+M37-K37</f>
        <v>-1419221.5300000003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3150000</v>
      </c>
      <c r="O38" s="31">
        <f>+K38-M38</f>
        <v>3150000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M39" s="31">
        <v>630000</v>
      </c>
      <c r="O39" s="31">
        <f>+K39-M39</f>
        <v>0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2124</v>
      </c>
      <c r="M40" s="31">
        <v>2147598.34</v>
      </c>
      <c r="O40" s="31">
        <f>+K40-M40</f>
        <v>-2145474.34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833156.61</v>
      </c>
      <c r="M41" s="92">
        <v>418460.74</v>
      </c>
      <c r="O41" s="31">
        <f>+K41-M41</f>
        <v>414695.87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22728126.340000004</v>
      </c>
      <c r="M44" s="7">
        <f>+M25+M36</f>
        <v>23639645.22</v>
      </c>
      <c r="O44" s="104">
        <f>+M44-K44</f>
        <v>911518.8799999952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4">
      <selection activeCell="D44" sqref="D44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2023</v>
      </c>
      <c r="E5" s="44"/>
      <c r="F5" s="43">
        <v>2022</v>
      </c>
    </row>
    <row r="6" spans="1:8" ht="12.75">
      <c r="A6" s="47" t="s">
        <v>55</v>
      </c>
      <c r="G6" s="50"/>
      <c r="H6" s="50">
        <f>+D8-F8</f>
        <v>-39002011.74</v>
      </c>
    </row>
    <row r="7" ht="12.75">
      <c r="A7" s="47"/>
    </row>
    <row r="8" spans="2:256" ht="12.75">
      <c r="B8" s="47" t="s">
        <v>56</v>
      </c>
      <c r="C8" s="51"/>
      <c r="D8" s="50">
        <v>13842881.39</v>
      </c>
      <c r="E8" s="51"/>
      <c r="F8" s="50">
        <v>52844893.13</v>
      </c>
      <c r="G8" s="52"/>
      <c r="H8" s="52">
        <f>+D10-F10</f>
        <v>-33520369.560000002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11695359.03</v>
      </c>
      <c r="E10" s="60"/>
      <c r="F10" s="52">
        <v>45215728.59</v>
      </c>
      <c r="G10" s="61"/>
      <c r="H10" s="61">
        <f>+D12-F12</f>
        <v>-5481642.179999998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2147522.3600000013</v>
      </c>
      <c r="F12" s="66">
        <f>+F8-F10</f>
        <v>7629164.539999999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-181367.43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-207798.47000000003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55730.36</v>
      </c>
      <c r="E16" s="74"/>
      <c r="F16" s="72">
        <v>237097.79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65741.58</v>
      </c>
      <c r="E17" s="51"/>
      <c r="F17" s="50">
        <v>273540.05000000005</v>
      </c>
      <c r="G17" s="67"/>
      <c r="H17" s="67">
        <f t="shared" si="0"/>
        <v>-1257356.8199999998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19370.980000000003</v>
      </c>
      <c r="E18" s="51"/>
      <c r="F18" s="50">
        <v>95070.16</v>
      </c>
      <c r="G18" s="67"/>
      <c r="H18" s="67">
        <f t="shared" si="0"/>
        <v>-214876.71999999997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445622.41000000003</v>
      </c>
      <c r="E19" s="51"/>
      <c r="F19" s="50">
        <v>1702979.23</v>
      </c>
      <c r="G19" s="67"/>
      <c r="H19" s="67">
        <f t="shared" si="0"/>
        <v>-852764.49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63407.19</v>
      </c>
      <c r="E20" s="51"/>
      <c r="F20" s="50">
        <v>278283.91</v>
      </c>
      <c r="G20" s="67"/>
      <c r="H20" s="67">
        <f t="shared" si="0"/>
        <v>-612097.4600000001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255362.44</v>
      </c>
      <c r="E21" s="51"/>
      <c r="F21" s="50">
        <v>1108126.93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183732.80000000002</v>
      </c>
      <c r="E22" s="51"/>
      <c r="F22" s="50">
        <v>795830.2600000001</v>
      </c>
      <c r="G22" s="61"/>
      <c r="H22" s="61">
        <f t="shared" si="0"/>
        <v>-3401960.5700000003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1088967.76</v>
      </c>
      <c r="F24" s="66">
        <f>SUM(F16:F23)</f>
        <v>4490928.33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-2079681.6099999978</v>
      </c>
    </row>
    <row r="26" spans="2:8" ht="12.75">
      <c r="B26" s="79" t="s">
        <v>68</v>
      </c>
      <c r="C26" s="74"/>
      <c r="D26" s="72">
        <f>+D12-D24</f>
        <v>1058554.6000000013</v>
      </c>
      <c r="E26" s="74"/>
      <c r="F26" s="72">
        <f>+F12-F24</f>
        <v>3138236.209999999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-623856.2200000001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200903.46</v>
      </c>
      <c r="E30" s="74"/>
      <c r="F30" s="111">
        <v>824759.68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24494.53</v>
      </c>
      <c r="E31" s="74"/>
      <c r="F31" s="111">
        <v>93334.94</v>
      </c>
      <c r="G31" s="78"/>
      <c r="H31" s="78">
        <f t="shared" si="1"/>
        <v>-1386984.9799999977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833156.6100000013</v>
      </c>
      <c r="E33" s="74"/>
      <c r="F33" s="83">
        <f>+F26-F30-F31</f>
        <v>2220141.589999999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-1386984.9799999977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833156.6100000013</v>
      </c>
      <c r="E37" s="74"/>
      <c r="F37" s="83">
        <f>+F33-F35</f>
        <v>2220141.589999999</v>
      </c>
      <c r="G37" s="78"/>
      <c r="H37" s="78">
        <f>+D39-F39</f>
        <v>-690615.9268672562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690615.9268672562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833156.6100000013</v>
      </c>
      <c r="E41" s="88"/>
      <c r="F41" s="89">
        <f>+F37-F39</f>
        <v>1529525.6631327427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Deisy de Sandoval</cp:lastModifiedBy>
  <cp:lastPrinted>2023-04-26T19:04:54Z</cp:lastPrinted>
  <dcterms:created xsi:type="dcterms:W3CDTF">2019-04-29T15:21:29Z</dcterms:created>
  <dcterms:modified xsi:type="dcterms:W3CDTF">2023-04-26T19:04:57Z</dcterms:modified>
  <cp:category/>
  <cp:version/>
  <cp:contentType/>
  <cp:contentStatus/>
</cp:coreProperties>
</file>