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REGISTROS DE CIERRE\Estados Financieros 2024\4. Abril 2024\"/>
    </mc:Choice>
  </mc:AlternateContent>
  <xr:revisionPtr revIDLastSave="0" documentId="13_ncr:1_{F62C145D-6FAB-4374-A859-49E46733B2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'!$B$1:$F$99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3" i="3"/>
  <c r="E81" i="3"/>
  <c r="E88" i="3"/>
  <c r="E79" i="3"/>
  <c r="E78" i="3"/>
  <c r="E74" i="3"/>
  <c r="E73" i="3"/>
  <c r="E52" i="3"/>
  <c r="E50" i="3"/>
  <c r="E48" i="3"/>
  <c r="E46" i="3"/>
  <c r="E45" i="3"/>
  <c r="E41" i="3"/>
  <c r="E38" i="3"/>
  <c r="E37" i="3"/>
  <c r="E35" i="3"/>
  <c r="E34" i="3"/>
  <c r="E28" i="3"/>
  <c r="E27" i="3"/>
  <c r="E26" i="3"/>
  <c r="E25" i="3"/>
  <c r="E24" i="3"/>
  <c r="E20" i="3"/>
  <c r="E19" i="3"/>
  <c r="E18" i="3"/>
  <c r="E16" i="3"/>
  <c r="E15" i="3"/>
  <c r="E13" i="3"/>
  <c r="E82" i="3" l="1"/>
  <c r="E21" i="3"/>
  <c r="E98" i="3"/>
  <c r="E42" i="3" l="1"/>
  <c r="E54" i="3" l="1"/>
  <c r="E75" i="3" l="1"/>
  <c r="E85" i="3" s="1"/>
  <c r="E90" i="3" s="1"/>
  <c r="C66" i="3"/>
  <c r="E99" i="3" l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<sst xmlns="http://schemas.openxmlformats.org/spreadsheetml/2006/main" count="75" uniqueCount="72">
  <si>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</si>
  <si>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</si>
  <si>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</si>
  <si>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</si>
  <si>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</si>
  <si>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</si>
  <si>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</si>
  <si>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</si>
  <si>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</si>
  <si>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</si>
  <si>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</si>
  <si>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</si>
  <si>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</si>
  <si>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</si>
  <si>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</si>
  <si>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</si>
  <si>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</si>
  <si>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</si>
  <si>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</si>
  <si>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</si>
  <si>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</si>
  <si>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</si>
  <si>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</si>
  <si>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</si>
  <si>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</si>
  <si>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</si>
  <si>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</si>
  <si>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</si>
  <si>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</si>
  <si>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</si>
  <si>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</si>
  <si>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</si>
  <si>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</si>
  <si>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</si>
  <si>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</si>
  <si>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</si>
  <si>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</si>
  <si>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</si>
  <si>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</si>
  <si>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</si>
  <si>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</si>
  <si>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</si>
  <si>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</si>
  <si>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</si>
  <si>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</si>
  <si>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</si>
  <si>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</si>
  <si>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</si>
  <si>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</si>
  <si>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</si>
  <si>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</si>
  <si>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</si>
  <si>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</si>
  <si>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</si>
  <si>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</si>
  <si>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</si>
  <si>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</si>
  <si>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</si>
  <si>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</si>
  <si>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</si>
  <si>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</si>
  <si>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</si>
  <si>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</si>
  <si>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</si>
  <si>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</si>
  <si>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</si>
  <si>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</si>
  <si>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</si>
  <si>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</si>
  <si>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</si>
  <si>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</si>
  <si>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30 de abril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</si>
</sst>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topLeftCell="A83" zoomScale="90" zoomScaleNormal="90" workbookViewId="0">
      <selection activeCell="E98" sqref="E98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2024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(150+155189.7)/1000</f>
        <v>155.33970000000002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731969.65/1000</f>
        <v>731.96965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202335.82/1000</f>
        <v>202.33582000000001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10640.11/1000</f>
        <v>10.64011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12968.11/1000</f>
        <v>12.968110000000001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43296.88/1000</f>
        <v>43.296879999999994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1162.5502700000002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31973.32/1000</f>
        <v>31.973320000000001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34280.59/1000</f>
        <v>34.280589999999997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449005.82/1000</f>
        <v>449.00582000000003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79571.34/1000</f>
        <v>79.571339999999992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594.83106999999995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1757.3813400000001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>
      <c r="C34" s="1" t="s">
        <v>62</v>
      </c>
      <c r="E34" s="8">
        <f>48399.93/1000</f>
        <v>48.399929999999998</v>
      </c>
      <c r="F34" s="9"/>
      <c r="G34" s="42"/>
      <c r="H34" s="10"/>
      <c r="I34" s="10"/>
      <c r="J34" s="10"/>
      <c r="K34" s="2"/>
    </row>
    <row r="35" spans="3:11">
      <c r="C35" s="1" t="s">
        <v>24</v>
      </c>
      <c r="E35" s="7">
        <f>119223.72/1000</f>
        <v>119.22372</v>
      </c>
      <c r="F35" s="2"/>
      <c r="G35" s="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39283.55/1000</f>
        <v>39.283550000000005</v>
      </c>
      <c r="F37" s="14"/>
      <c r="G37" s="53"/>
      <c r="H37" s="20"/>
      <c r="I37" s="2"/>
      <c r="J37" s="2"/>
      <c r="K37" s="2"/>
    </row>
    <row r="38" spans="3:11" ht="13">
      <c r="C38" s="12" t="s">
        <v>27</v>
      </c>
      <c r="E38" s="19">
        <f>SUM(E34:E37)</f>
        <v>206.90719999999999</v>
      </c>
      <c r="F38" s="14"/>
      <c r="G38" s="14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77169.91/1000</f>
        <v>77.169910000000002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77.169910000000002</v>
      </c>
      <c r="F42" s="2"/>
      <c r="G42" s="2"/>
      <c r="H42" s="2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10"/>
      <c r="I44" s="10"/>
      <c r="J44" s="10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2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18306.8/1000</f>
        <v>18.306799999999999</v>
      </c>
      <c r="F48" s="2"/>
      <c r="G48" s="2"/>
      <c r="H48" s="2"/>
      <c r="I48" s="2"/>
      <c r="J48" s="2"/>
      <c r="K48" s="2"/>
    </row>
    <row r="49" spans="3:11">
      <c r="C49" s="1" t="s">
        <v>67</v>
      </c>
      <c r="E49" s="8"/>
      <c r="F49" s="21"/>
      <c r="G49" s="21"/>
      <c r="H49" s="2"/>
      <c r="I49" s="2"/>
      <c r="J49" s="2"/>
      <c r="K49" s="2"/>
    </row>
    <row r="50" spans="3:11">
      <c r="C50" s="1" t="s">
        <v>33</v>
      </c>
      <c r="E50" s="7">
        <f>300404.14/1000</f>
        <v>300.40414000000004</v>
      </c>
      <c r="F50" s="2"/>
      <c r="G50" s="2"/>
      <c r="H50" s="10"/>
      <c r="I50" s="10"/>
      <c r="J50" s="10"/>
      <c r="K50" s="2"/>
    </row>
    <row r="51" spans="3:11" hidden="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62593.29/1000</f>
        <v>62.593290000000003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1473.3042300000002</v>
      </c>
      <c r="F54" s="45"/>
      <c r="G54" s="9"/>
      <c r="H54" s="10"/>
      <c r="I54" s="51"/>
      <c r="J54" s="10"/>
      <c r="K54" s="2"/>
    </row>
    <row r="55" spans="3:11" ht="13.5" thickBot="1">
      <c r="C55" s="12" t="s">
        <v>37</v>
      </c>
      <c r="E55" s="18">
        <f>+E54+E42+E38</f>
        <v>1757.3813400000004</v>
      </c>
      <c r="F55" s="2"/>
      <c r="G55" s="2"/>
      <c r="H55" s="2"/>
      <c r="I55" s="2"/>
      <c r="J55" s="2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30 de abril 2024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2024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55964.21/1000</f>
        <v>55.964210000000001</v>
      </c>
    </row>
    <row r="74" spans="3:5">
      <c r="C74" s="27" t="s">
        <v>43</v>
      </c>
      <c r="D74" s="27"/>
      <c r="E74" s="22">
        <f>75425.07/1000</f>
        <v>75.425070000000005</v>
      </c>
    </row>
    <row r="75" spans="3:5">
      <c r="C75" s="27"/>
      <c r="D75" s="27"/>
      <c r="E75" s="29">
        <f>SUM(E73:E74)</f>
        <v>131.38928000000001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 ht="14.5" customHeight="1">
      <c r="C78" s="27" t="s">
        <v>46</v>
      </c>
      <c r="D78" s="27"/>
      <c r="E78" s="8">
        <f>34242.4/1000</f>
        <v>34.242400000000004</v>
      </c>
    </row>
    <row r="79" spans="3:5">
      <c r="C79" s="27" t="s">
        <v>47</v>
      </c>
      <c r="D79" s="27"/>
      <c r="E79" s="54">
        <f>81394/1000</f>
        <v>81.394000000000005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9092.45/1000</f>
        <v>9.0924500000000013</v>
      </c>
    </row>
    <row r="82" spans="3:5">
      <c r="C82" s="27"/>
      <c r="D82" s="27"/>
      <c r="E82" s="38">
        <f>SUM(E78:E81)</f>
        <v>124.72885000000001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6.6604300000000052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10595.58/1000</f>
        <v>10.59558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17.256010000000003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227.68/1000</f>
        <v>0.22767999999999999</v>
      </c>
    </row>
    <row r="94" spans="3:5">
      <c r="C94" s="27" t="s">
        <v>57</v>
      </c>
      <c r="D94" s="27"/>
      <c r="E94" s="8">
        <v>0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6305.67/1000</f>
        <v>6.3056700000000001</v>
      </c>
    </row>
    <row r="98" spans="3:6">
      <c r="C98" s="27"/>
      <c r="D98" s="27"/>
      <c r="E98" s="32">
        <f>+E93+E94+E97</f>
        <v>6.5333500000000004</v>
      </c>
      <c r="F98" s="44"/>
    </row>
    <row r="99" spans="3:6" ht="13">
      <c r="C99" s="30" t="s">
        <v>58</v>
      </c>
      <c r="D99" s="27"/>
      <c r="E99" s="39">
        <f>+E90-E98+E96</f>
        <v>10.722660000000003</v>
      </c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2024-05-15T22:45:58Z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