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hali\Bolsa de Valores\2024\"/>
    </mc:Choice>
  </mc:AlternateContent>
  <bookViews>
    <workbookView xWindow="0" yWindow="0" windowWidth="20490" windowHeight="7650"/>
  </bookViews>
  <sheets>
    <sheet name="BALANCES" sheetId="1" r:id="rId1"/>
    <sheet name="ESTADOS RESULTADO" sheetId="2" r:id="rId2"/>
  </sheets>
  <definedNames>
    <definedName name="_xlnm.Print_Area" localSheetId="0">BALANCES!$A$4:$F$75</definedName>
    <definedName name="_xlnm.Print_Area" localSheetId="1">'ESTADOS RESULTADO'!$A$4:$F$72</definedName>
  </definedNames>
  <calcPr calcId="162913"/>
  <extLst>
    <ext uri="GoogleSheetsCustomDataVersion2">
      <go:sheetsCustomData xmlns:go="http://customooxmlschemas.google.com/" r:id="rId6" roundtripDataChecksum="rqWxYwdLGCOBczyAe3RnEBO9jzTw0Fb4BsOFPM6eG80="/>
    </ext>
  </extLst>
</workbook>
</file>

<file path=xl/calcChain.xml><?xml version="1.0" encoding="utf-8"?>
<calcChain xmlns="http://schemas.openxmlformats.org/spreadsheetml/2006/main">
  <c r="A55" i="2" l="1"/>
  <c r="E20" i="2"/>
  <c r="E26" i="2" s="1"/>
  <c r="E31" i="2" s="1"/>
  <c r="E36" i="2" s="1"/>
  <c r="E40" i="2" s="1"/>
  <c r="E46" i="2" s="1"/>
  <c r="E48" i="2" s="1"/>
  <c r="E52" i="2" s="1"/>
  <c r="E15" i="2"/>
  <c r="A5" i="2"/>
  <c r="A4" i="2"/>
  <c r="F54" i="1"/>
  <c r="D54" i="1"/>
  <c r="F32" i="1"/>
  <c r="F41" i="1" s="1"/>
  <c r="F55" i="1" s="1"/>
  <c r="D32" i="1"/>
  <c r="D41" i="1" s="1"/>
  <c r="F19" i="1"/>
  <c r="D19" i="1"/>
  <c r="F16" i="1"/>
  <c r="D16" i="1"/>
  <c r="D29" i="1" l="1"/>
  <c r="D55" i="1"/>
  <c r="F29" i="1"/>
</calcChain>
</file>

<file path=xl/sharedStrings.xml><?xml version="1.0" encoding="utf-8"?>
<sst xmlns="http://schemas.openxmlformats.org/spreadsheetml/2006/main" count="82" uniqueCount="78">
  <si>
    <t>BANCO DAVIVIENDA SALVADOREÑO, S.A. y SUBSIDIARIA</t>
  </si>
  <si>
    <t>(Compañía salvadoreña Subsidiaria de Inversiones Financieras Davivienda, S.A.)</t>
  </si>
  <si>
    <t>(San Salvador, República de El Salvador)</t>
  </si>
  <si>
    <t>Estado de Situación Financiera consolidado</t>
  </si>
  <si>
    <t>Saldos al 31 de marzo de 2024 y 31 de diciembre 2023</t>
  </si>
  <si>
    <t>(Expresado en miles de dólares de los Estados Unidos de América)</t>
  </si>
  <si>
    <t>Activo</t>
  </si>
  <si>
    <t xml:space="preserve">Efectivo y equivalentes de efectivo </t>
  </si>
  <si>
    <t>Instrumentos financieros de inversión (neto)</t>
  </si>
  <si>
    <t>A Valor razonable con cambios en otro resultado integral (VRORI)</t>
  </si>
  <si>
    <t>A Costo amortizado</t>
  </si>
  <si>
    <t>Cartera de créditos (neta)</t>
  </si>
  <si>
    <t>Créditos vigentes a un año plazo</t>
  </si>
  <si>
    <t>Créditos vigentes a más de un año plazo</t>
  </si>
  <si>
    <t>Créditos vencidos</t>
  </si>
  <si>
    <t>(Estimación de pérdida por deterioro)</t>
  </si>
  <si>
    <t>Cuentas por cobrar (neto)</t>
  </si>
  <si>
    <t xml:space="preserve">Activos físicos e intangibles (neto) </t>
  </si>
  <si>
    <t xml:space="preserve">Activos extraordinarios (neto) </t>
  </si>
  <si>
    <t xml:space="preserve">Inversiones en acciones (Neto) </t>
  </si>
  <si>
    <t>Otros Activos</t>
  </si>
  <si>
    <t>Total activo</t>
  </si>
  <si>
    <t>PASIVO</t>
  </si>
  <si>
    <t xml:space="preserve">Pasivos financieros a costo amortizado (neto) </t>
  </si>
  <si>
    <t xml:space="preserve">   Depósitos</t>
  </si>
  <si>
    <t xml:space="preserve">   Operaciones con pacto de retrocompra </t>
  </si>
  <si>
    <t xml:space="preserve">   Préstamos </t>
  </si>
  <si>
    <t>Títulos de emisión propia</t>
  </si>
  <si>
    <t xml:space="preserve">Obligaciones a la vista </t>
  </si>
  <si>
    <t>Cuentas por pagar</t>
  </si>
  <si>
    <t>Provisiones</t>
  </si>
  <si>
    <t xml:space="preserve">Otros pasivos </t>
  </si>
  <si>
    <t>Total pasivo</t>
  </si>
  <si>
    <t>PATRIMONIO NETO</t>
  </si>
  <si>
    <t xml:space="preserve">Capital Social </t>
  </si>
  <si>
    <t>Reservas</t>
  </si>
  <si>
    <t xml:space="preserve"> De capital</t>
  </si>
  <si>
    <t xml:space="preserve">Resultados por aplicar </t>
  </si>
  <si>
    <t xml:space="preserve">  Utilidades de ejercicios anteriores</t>
  </si>
  <si>
    <t xml:space="preserve">  Utilidades del presente ejercicio</t>
  </si>
  <si>
    <t xml:space="preserve">Patrimonio restringido </t>
  </si>
  <si>
    <t xml:space="preserve">  Utilidades no distribuibles</t>
  </si>
  <si>
    <t>Otro resultado integral acumulado</t>
  </si>
  <si>
    <t xml:space="preserve">  Elementos que no se reclasificarán a resultados </t>
  </si>
  <si>
    <t>Total patrimonio</t>
  </si>
  <si>
    <t>Total pasivo y patrimonio</t>
  </si>
  <si>
    <t>Estado de Resultados Integral</t>
  </si>
  <si>
    <t>Al 31 de marzo de 2024</t>
  </si>
  <si>
    <t xml:space="preserve"> </t>
  </si>
  <si>
    <t>Ingresos por intereses</t>
  </si>
  <si>
    <t xml:space="preserve"> Activos financieros a valor razonable con cambios en otro resultado integral</t>
  </si>
  <si>
    <t xml:space="preserve"> Activos financieros a costo amortizado</t>
  </si>
  <si>
    <t>Cartera de préstamos</t>
  </si>
  <si>
    <t>Gastos por intereses</t>
  </si>
  <si>
    <t>Depósitos</t>
  </si>
  <si>
    <t>Pasivos Financieros a valor razonable con cambios en los resultados</t>
  </si>
  <si>
    <t>Préstamos</t>
  </si>
  <si>
    <t>INGRESOS POR INTERESES NETOS</t>
  </si>
  <si>
    <t>Ganancia por cambios en el valor razonable de activos y pasivos financieros, Neta</t>
  </si>
  <si>
    <t>Pérdida por deterioro de activos financieros de riesgo crediticio, Neta</t>
  </si>
  <si>
    <t>INGRESOS INTERESES, DESPUÉS DE CARGOS POR DETERIORO</t>
  </si>
  <si>
    <t>Ingresos por comisiones y honorarios</t>
  </si>
  <si>
    <t>Gastos por comisiones y honorarios</t>
  </si>
  <si>
    <t>INGRESOS POR COMISIONES Y HONORARIOS, NETOS</t>
  </si>
  <si>
    <t>Ganancias generadas por entidades registradas bajo el método de la participación</t>
  </si>
  <si>
    <t>Otros ingresos (gastos) financieros</t>
  </si>
  <si>
    <t>TOTAL INGRESOS NETOS</t>
  </si>
  <si>
    <t>Gastos de administración</t>
  </si>
  <si>
    <t>Gastos de funcionarios y empleados</t>
  </si>
  <si>
    <t>Gastos generales</t>
  </si>
  <si>
    <t>Gastos de depreciación y amortización</t>
  </si>
  <si>
    <t>Gastos por provisiones</t>
  </si>
  <si>
    <t>UTILIDAD ANTES DE IMPUESTO</t>
  </si>
  <si>
    <t>Gastos por impuestos sobre las ganancias</t>
  </si>
  <si>
    <t xml:space="preserve">UTILIDAD DEL EJERCICIO  </t>
  </si>
  <si>
    <t>OTRO RESULTADO INTEGRAL</t>
  </si>
  <si>
    <t>Ganancia por Acción de las operaciones que continúan atribuible a los accionistas de la matriz durante el año (expresada en US$ por acción):</t>
  </si>
  <si>
    <t>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</si>
</sst>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;[Red]\-&quot;$&quot;#,##0"/>
    <numFmt numFmtId="8" formatCode="&quot;$&quot;#,##0.00;[Red]\-&quot;$&quot;#,##0.00"/>
    <numFmt numFmtId="164" formatCode="_(&quot;$&quot;* #,##0.0_);_(&quot;$&quot;* \(#,##0.0\);_(&quot;$&quot;* &quot;-&quot;??_);_(@_)"/>
    <numFmt numFmtId="165" formatCode="_(&quot;$&quot;* #,##0.00_);_(&quot;$&quot;* \(#,##0.00\);_(&quot;$&quot;* &quot;-&quot;??_);_(@_)"/>
    <numFmt numFmtId="166" formatCode="#,##0.0_-;"/>
    <numFmt numFmtId="167" formatCode="#,##0.0"/>
    <numFmt numFmtId="168" formatCode="#,##0.0_);\(#,##0.0\)"/>
    <numFmt numFmtId="169" formatCode="_(* #,##0.0_);_(* \(#,##0.0\);_(* &quot;-&quot;??_);_(@_)"/>
    <numFmt numFmtId="170" formatCode="#,##0.0_ ;\-#,##0.0\ "/>
    <numFmt numFmtId="171" formatCode="_(* #,##0.0_);_(* \(#,##0.0\);_(* &quot;0.0&quot;_);_(@_)"/>
    <numFmt numFmtId="172" formatCode="_(* #,##0_);_(* \(#,##0\);_(* &quot;-&quot;??_);_(@_)"/>
    <numFmt numFmtId="173" formatCode="#,##0.000"/>
  </numFmts>
  <fonts count="31">
    <font>
      <sz val="11"/>
      <color theme="1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rgb="FF000000"/>
      <name val="Arial"/>
      <family val="2"/>
    </font>
    <font>
      <u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5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u/>
      <sz val="10"/>
      <color theme="1"/>
      <name val="Arial"/>
      <family val="2"/>
    </font>
    <font>
      <sz val="11"/>
      <color rgb="FF444746"/>
      <name val="&quot;Google Sans&quot;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164" fontId="2" fillId="2" borderId="0" xfId="0" applyNumberFormat="1" applyFont="1" applyFill="1"/>
    <xf numFmtId="165" fontId="2" fillId="2" borderId="0" xfId="0" applyNumberFormat="1" applyFont="1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8" fontId="4" fillId="2" borderId="0" xfId="0" applyNumberFormat="1" applyFont="1" applyFill="1" applyAlignment="1">
      <alignment horizontal="right" vertical="center"/>
    </xf>
    <xf numFmtId="0" fontId="5" fillId="0" borderId="0" xfId="0" applyFont="1" applyAlignment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8" fontId="2" fillId="2" borderId="0" xfId="0" applyNumberFormat="1" applyFont="1" applyFill="1" applyAlignment="1">
      <alignment horizontal="right" vertical="center" wrapText="1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/>
    <xf numFmtId="165" fontId="2" fillId="2" borderId="2" xfId="0" applyNumberFormat="1" applyFont="1" applyFill="1" applyBorder="1"/>
    <xf numFmtId="4" fontId="2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166" fontId="2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 vertical="center"/>
    </xf>
    <xf numFmtId="166" fontId="2" fillId="2" borderId="3" xfId="0" applyNumberFormat="1" applyFont="1" applyFill="1" applyBorder="1" applyAlignment="1">
      <alignment horizontal="right"/>
    </xf>
    <xf numFmtId="167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left" vertical="center"/>
    </xf>
    <xf numFmtId="166" fontId="2" fillId="2" borderId="0" xfId="0" applyNumberFormat="1" applyFont="1" applyFill="1" applyAlignment="1">
      <alignment horizontal="right"/>
    </xf>
    <xf numFmtId="168" fontId="2" fillId="2" borderId="0" xfId="0" applyNumberFormat="1" applyFont="1" applyFill="1" applyAlignment="1">
      <alignment horizontal="right" vertical="center"/>
    </xf>
    <xf numFmtId="168" fontId="2" fillId="2" borderId="0" xfId="0" applyNumberFormat="1" applyFont="1" applyFill="1" applyAlignment="1">
      <alignment horizontal="right" vertical="center"/>
    </xf>
    <xf numFmtId="4" fontId="1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168" fontId="2" fillId="2" borderId="3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wrapText="1"/>
    </xf>
    <xf numFmtId="167" fontId="1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/>
    <xf numFmtId="0" fontId="4" fillId="2" borderId="0" xfId="0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8" fontId="10" fillId="2" borderId="1" xfId="0" applyNumberFormat="1" applyFont="1" applyFill="1" applyBorder="1" applyAlignment="1">
      <alignment horizontal="right" vertical="center"/>
    </xf>
    <xf numFmtId="8" fontId="11" fillId="2" borderId="1" xfId="0" applyNumberFormat="1" applyFont="1" applyFill="1" applyBorder="1" applyAlignment="1">
      <alignment horizontal="right" vertical="center" wrapText="1"/>
    </xf>
    <xf numFmtId="168" fontId="2" fillId="2" borderId="3" xfId="0" applyNumberFormat="1" applyFont="1" applyFill="1" applyBorder="1" applyAlignment="1">
      <alignment horizontal="right" vertical="center"/>
    </xf>
    <xf numFmtId="169" fontId="2" fillId="2" borderId="0" xfId="0" applyNumberFormat="1" applyFont="1" applyFill="1"/>
    <xf numFmtId="0" fontId="4" fillId="0" borderId="0" xfId="0" applyFont="1" applyAlignment="1">
      <alignment vertical="center"/>
    </xf>
    <xf numFmtId="0" fontId="12" fillId="2" borderId="0" xfId="0" applyFont="1" applyFill="1"/>
    <xf numFmtId="0" fontId="13" fillId="2" borderId="0" xfId="0" applyFont="1" applyFill="1"/>
    <xf numFmtId="168" fontId="1" fillId="2" borderId="4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Alignment="1">
      <alignment horizontal="right" vertical="center"/>
    </xf>
    <xf numFmtId="0" fontId="7" fillId="2" borderId="0" xfId="0" applyFont="1" applyFill="1"/>
    <xf numFmtId="164" fontId="2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 wrapText="1"/>
    </xf>
    <xf numFmtId="4" fontId="2" fillId="2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2" xfId="0" applyFont="1" applyFill="1" applyBorder="1"/>
    <xf numFmtId="164" fontId="2" fillId="2" borderId="2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8" fontId="20" fillId="2" borderId="3" xfId="0" applyNumberFormat="1" applyFont="1" applyFill="1" applyBorder="1" applyAlignment="1">
      <alignment horizontal="right"/>
    </xf>
    <xf numFmtId="168" fontId="21" fillId="2" borderId="0" xfId="0" applyNumberFormat="1" applyFont="1" applyFill="1" applyAlignment="1">
      <alignment horizontal="right"/>
    </xf>
    <xf numFmtId="170" fontId="2" fillId="2" borderId="0" xfId="0" applyNumberFormat="1" applyFont="1" applyFill="1" applyAlignment="1">
      <alignment horizontal="right" vertical="center"/>
    </xf>
    <xf numFmtId="171" fontId="21" fillId="2" borderId="0" xfId="0" applyNumberFormat="1" applyFont="1" applyFill="1" applyAlignment="1">
      <alignment horizontal="right"/>
    </xf>
    <xf numFmtId="171" fontId="12" fillId="2" borderId="0" xfId="0" applyNumberFormat="1" applyFont="1" applyFill="1"/>
    <xf numFmtId="171" fontId="22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70" fontId="1" fillId="2" borderId="0" xfId="0" applyNumberFormat="1" applyFont="1" applyFill="1" applyAlignment="1">
      <alignment horizontal="right" vertical="center"/>
    </xf>
    <xf numFmtId="171" fontId="2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/>
    </xf>
    <xf numFmtId="0" fontId="2" fillId="2" borderId="0" xfId="0" applyFont="1" applyFill="1" applyAlignment="1">
      <alignment vertical="top"/>
    </xf>
    <xf numFmtId="168" fontId="20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68" fontId="21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left"/>
    </xf>
    <xf numFmtId="168" fontId="21" fillId="2" borderId="3" xfId="0" applyNumberFormat="1" applyFont="1" applyFill="1" applyBorder="1" applyAlignment="1">
      <alignment horizontal="right"/>
    </xf>
    <xf numFmtId="168" fontId="12" fillId="2" borderId="0" xfId="0" applyNumberFormat="1" applyFont="1" applyFill="1"/>
    <xf numFmtId="0" fontId="26" fillId="2" borderId="0" xfId="0" applyFont="1" applyFill="1" applyAlignment="1">
      <alignment vertical="center" wrapText="1"/>
    </xf>
    <xf numFmtId="171" fontId="21" fillId="2" borderId="3" xfId="0" applyNumberFormat="1" applyFont="1" applyFill="1" applyBorder="1" applyAlignment="1">
      <alignment horizontal="right"/>
    </xf>
    <xf numFmtId="168" fontId="22" fillId="2" borderId="1" xfId="0" applyNumberFormat="1" applyFont="1" applyFill="1" applyBorder="1" applyAlignment="1">
      <alignment horizontal="right" vertical="center"/>
    </xf>
    <xf numFmtId="0" fontId="27" fillId="2" borderId="0" xfId="0" applyFont="1" applyFill="1" applyAlignment="1">
      <alignment horizontal="center" vertical="center" wrapText="1"/>
    </xf>
    <xf numFmtId="171" fontId="20" fillId="2" borderId="0" xfId="0" applyNumberFormat="1" applyFont="1" applyFill="1" applyAlignment="1">
      <alignment horizontal="right"/>
    </xf>
    <xf numFmtId="171" fontId="23" fillId="2" borderId="0" xfId="0" applyNumberFormat="1" applyFont="1" applyFill="1" applyAlignment="1">
      <alignment horizontal="right" vertical="center"/>
    </xf>
    <xf numFmtId="0" fontId="28" fillId="2" borderId="0" xfId="0" applyFont="1" applyFill="1" applyAlignment="1">
      <alignment horizontal="center" vertical="center" wrapText="1"/>
    </xf>
    <xf numFmtId="4" fontId="29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vertical="top"/>
    </xf>
    <xf numFmtId="171" fontId="21" fillId="2" borderId="3" xfId="0" applyNumberFormat="1" applyFont="1" applyFill="1" applyBorder="1" applyAlignment="1">
      <alignment horizontal="right"/>
    </xf>
    <xf numFmtId="4" fontId="15" fillId="2" borderId="0" xfId="0" applyNumberFormat="1" applyFont="1" applyFill="1" applyAlignment="1">
      <alignment vertical="center" wrapText="1"/>
    </xf>
    <xf numFmtId="4" fontId="15" fillId="2" borderId="0" xfId="0" applyNumberFormat="1" applyFont="1" applyFill="1" applyAlignment="1">
      <alignment horizontal="right" vertical="center" wrapText="1"/>
    </xf>
    <xf numFmtId="4" fontId="2" fillId="2" borderId="0" xfId="0" applyNumberFormat="1" applyFont="1" applyFill="1"/>
    <xf numFmtId="4" fontId="1" fillId="2" borderId="0" xfId="0" applyNumberFormat="1" applyFont="1" applyFill="1" applyAlignment="1"/>
    <xf numFmtId="4" fontId="2" fillId="2" borderId="0" xfId="0" applyNumberFormat="1" applyFont="1" applyFill="1" applyAlignment="1"/>
    <xf numFmtId="0" fontId="4" fillId="2" borderId="0" xfId="0" applyFont="1" applyFill="1" applyAlignment="1">
      <alignment vertical="center"/>
    </xf>
    <xf numFmtId="4" fontId="13" fillId="2" borderId="0" xfId="0" applyNumberFormat="1" applyFont="1" applyFill="1" applyAlignment="1"/>
    <xf numFmtId="172" fontId="2" fillId="2" borderId="0" xfId="0" applyNumberFormat="1" applyFont="1" applyFill="1"/>
    <xf numFmtId="0" fontId="3" fillId="2" borderId="0" xfId="0" applyFont="1" applyFill="1" applyAlignment="1">
      <alignment vertical="center"/>
    </xf>
    <xf numFmtId="168" fontId="20" fillId="2" borderId="5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wrapText="1"/>
    </xf>
    <xf numFmtId="173" fontId="1" fillId="2" borderId="0" xfId="0" applyNumberFormat="1" applyFont="1" applyFill="1" applyAlignment="1">
      <alignment horizontal="right" vertical="center"/>
    </xf>
    <xf numFmtId="0" fontId="30" fillId="2" borderId="0" xfId="0" applyFont="1" applyFill="1"/>
    <xf numFmtId="4" fontId="12" fillId="2" borderId="0" xfId="0" applyNumberFormat="1" applyFont="1" applyFill="1"/>
    <xf numFmtId="0" fontId="0" fillId="0" borderId="0" xfId="0" applyFont="1" applyAlignment="1"/>
    <xf numFmtId="0" fontId="2" fillId="2" borderId="0" xfId="0" applyFont="1" applyFill="1" applyAlignment="1">
      <alignment vertical="center" wrapText="1"/>
    </xf>
    <xf numFmtId="0" fontId="0" fillId="0" borderId="0" xfId="0" applyFont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left" vertical="center" wrapText="1"/>
    </xf>
    <xf numFmtId="0" fontId="26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4" fontId="16" fillId="2" borderId="0" xfId="0" applyNumberFormat="1" applyFont="1" applyFill="1" applyAlignment="1">
      <alignment horizontal="left" vertical="center" wrapText="1"/>
    </xf>
    <xf numFmtId="4" fontId="24" fillId="2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8" fontId="2" fillId="2" borderId="0" xfId="0" applyNumberFormat="1" applyFont="1" applyFill="1" applyAlignment="1">
      <alignment vertical="center" wrapText="1"/>
    </xf>
    <xf numFmtId="8" fontId="2" fillId="2" borderId="0" xfId="0" applyNumberFormat="1" applyFont="1" applyFill="1" applyAlignment="1">
      <alignment horizontal="left" vertical="center" wrapText="1"/>
    </xf>
    <xf numFmtId="4" fontId="14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2358390</xdr:colOff>
      <xdr:row>2</xdr:row>
      <xdr:rowOff>15240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358390" cy="39624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466725</xdr:colOff>
      <xdr:row>57</xdr:row>
      <xdr:rowOff>0</xdr:rowOff>
    </xdr:from>
    <xdr:to>
      <xdr:col>5</xdr:col>
      <xdr:colOff>619125</xdr:colOff>
      <xdr:row>60</xdr:row>
      <xdr:rowOff>104690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" y="9972675"/>
          <a:ext cx="6324600" cy="676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-19050</xdr:colOff>
      <xdr:row>55</xdr:row>
      <xdr:rowOff>0</xdr:rowOff>
    </xdr:from>
    <xdr:ext cx="38100" cy="38100"/>
    <xdr:sp macro="" textlink="">
      <xdr:nvSpPr>
        <xdr:cNvPr id="3" name="Shape 3"/>
        <xdr:cNvSpPr txBox="1"/>
      </xdr:nvSpPr>
      <xdr:spPr>
        <a:xfrm>
          <a:off x="5326950" y="3770475"/>
          <a:ext cx="38100" cy="19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endParaRPr sz="1400"/>
        </a:p>
      </xdr:txBody>
    </xdr:sp>
    <xdr:clientData fLocksWithSheet="0"/>
  </xdr:oneCellAnchor>
  <xdr:twoCellAnchor editAs="oneCell">
    <xdr:from>
      <xdr:col>0</xdr:col>
      <xdr:colOff>0</xdr:colOff>
      <xdr:row>0</xdr:row>
      <xdr:rowOff>9525</xdr:rowOff>
    </xdr:from>
    <xdr:to>
      <xdr:col>1</xdr:col>
      <xdr:colOff>2272665</xdr:colOff>
      <xdr:row>2</xdr:row>
      <xdr:rowOff>24765</xdr:rowOff>
    </xdr:to>
    <xdr:pic>
      <xdr:nvPicPr>
        <xdr:cNvPr id="4" name="image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525"/>
          <a:ext cx="2358390" cy="396240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314325</xdr:colOff>
      <xdr:row>53</xdr:row>
      <xdr:rowOff>0</xdr:rowOff>
    </xdr:from>
    <xdr:to>
      <xdr:col>4</xdr:col>
      <xdr:colOff>504083</xdr:colOff>
      <xdr:row>57</xdr:row>
      <xdr:rowOff>9440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9639300"/>
          <a:ext cx="5933333" cy="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3"/>
  <sheetViews>
    <sheetView showGridLines="0" tabSelected="1" topLeftCell="A49" workbookViewId="0">
      <selection activeCell="A68" sqref="A68"/>
    </sheetView>
  </sheetViews>
  <sheetFormatPr baseColWidth="10" defaultColWidth="14.42578125" defaultRowHeight="15" customHeight="1"/>
  <cols>
    <col min="1" max="1" width="59.7109375" customWidth="1"/>
    <col min="2" max="2" width="9.28515625" customWidth="1"/>
    <col min="3" max="3" width="3.140625" customWidth="1"/>
    <col min="4" max="4" width="17.7109375" customWidth="1"/>
    <col min="5" max="5" width="2.7109375" customWidth="1"/>
    <col min="6" max="6" width="13" customWidth="1"/>
    <col min="7" max="7" width="11.42578125" customWidth="1"/>
    <col min="8" max="8" width="55.28515625" customWidth="1"/>
    <col min="9" max="10" width="11.5703125" customWidth="1"/>
    <col min="11" max="11" width="12" customWidth="1"/>
    <col min="12" max="12" width="11.5703125" customWidth="1"/>
    <col min="13" max="26" width="11.42578125" customWidth="1"/>
  </cols>
  <sheetData>
    <row r="1" spans="1:26" s="133" customFormat="1" ht="15" customHeight="1"/>
    <row r="2" spans="1:26" s="133" customFormat="1" ht="15" customHeight="1"/>
    <row r="3" spans="1:26" s="133" customFormat="1" ht="15" customHeight="1"/>
    <row r="4" spans="1:26" ht="13.5" customHeight="1">
      <c r="A4" s="1" t="s">
        <v>0</v>
      </c>
      <c r="B4" s="2"/>
      <c r="C4" s="2"/>
      <c r="D4" s="3"/>
      <c r="E4" s="4"/>
      <c r="F4" s="3"/>
      <c r="G4" s="5"/>
      <c r="H4" s="6"/>
      <c r="I4" s="6"/>
      <c r="J4" s="7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>
      <c r="A5" s="6" t="s">
        <v>1</v>
      </c>
      <c r="B5" s="2"/>
      <c r="C5" s="2"/>
      <c r="D5" s="3"/>
      <c r="E5" s="4"/>
      <c r="F5" s="3"/>
      <c r="G5" s="5"/>
      <c r="H5" s="6"/>
      <c r="I5" s="6"/>
      <c r="J5" s="8"/>
      <c r="K5" s="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>
      <c r="A6" s="5" t="s">
        <v>2</v>
      </c>
      <c r="B6" s="2"/>
      <c r="C6" s="2"/>
      <c r="D6" s="3"/>
      <c r="E6" s="4"/>
      <c r="F6" s="3"/>
      <c r="G6" s="5"/>
      <c r="H6" s="5"/>
      <c r="I6" s="6"/>
      <c r="J6" s="5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>
      <c r="A7" s="5"/>
      <c r="B7" s="2"/>
      <c r="C7" s="2"/>
      <c r="D7" s="3"/>
      <c r="E7" s="4"/>
      <c r="F7" s="3"/>
      <c r="G7" s="5"/>
      <c r="H7" s="10"/>
      <c r="I7" s="5"/>
      <c r="J7" s="11"/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>
      <c r="A8" s="12" t="s">
        <v>3</v>
      </c>
      <c r="B8" s="13"/>
      <c r="C8" s="13"/>
      <c r="D8" s="3"/>
      <c r="E8" s="4"/>
      <c r="F8" s="3"/>
      <c r="G8" s="5"/>
      <c r="H8" s="10"/>
      <c r="I8" s="14"/>
      <c r="J8" s="15"/>
      <c r="K8" s="1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>
      <c r="A9" s="16" t="s">
        <v>4</v>
      </c>
      <c r="B9" s="13"/>
      <c r="C9" s="13"/>
      <c r="D9" s="3"/>
      <c r="E9" s="4"/>
      <c r="F9" s="3"/>
      <c r="G9" s="5"/>
      <c r="H9" s="17"/>
      <c r="I9" s="18"/>
      <c r="J9" s="19"/>
      <c r="K9" s="2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>
      <c r="A10" s="16" t="s">
        <v>5</v>
      </c>
      <c r="B10" s="2"/>
      <c r="C10" s="2"/>
      <c r="D10" s="3"/>
      <c r="E10" s="4"/>
      <c r="F10" s="3"/>
      <c r="G10" s="5"/>
      <c r="H10" s="21"/>
      <c r="I10" s="22"/>
      <c r="J10" s="23"/>
      <c r="K10" s="2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thickBot="1">
      <c r="A11" s="24"/>
      <c r="B11" s="25"/>
      <c r="C11" s="25"/>
      <c r="D11" s="26"/>
      <c r="E11" s="27"/>
      <c r="F11" s="26"/>
      <c r="G11" s="5"/>
      <c r="H11" s="21"/>
      <c r="I11" s="22"/>
      <c r="J11" s="28"/>
      <c r="K11" s="28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>
      <c r="A12" s="5"/>
      <c r="B12" s="5"/>
      <c r="C12" s="5"/>
      <c r="D12" s="5"/>
      <c r="E12" s="5"/>
      <c r="F12" s="5"/>
      <c r="G12" s="5"/>
      <c r="H12" s="21"/>
      <c r="I12" s="29"/>
      <c r="J12" s="28"/>
      <c r="K12" s="2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5"/>
      <c r="B13" s="30"/>
      <c r="C13" s="5"/>
      <c r="D13" s="30">
        <v>2024</v>
      </c>
      <c r="E13" s="30"/>
      <c r="F13" s="30">
        <v>2023</v>
      </c>
      <c r="G13" s="5"/>
      <c r="H13" s="21"/>
      <c r="I13" s="21"/>
      <c r="J13" s="28"/>
      <c r="K13" s="2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31" t="s">
        <v>6</v>
      </c>
      <c r="B14" s="5"/>
      <c r="C14" s="5"/>
      <c r="D14" s="32"/>
      <c r="E14" s="32"/>
      <c r="F14" s="32"/>
      <c r="G14" s="5"/>
      <c r="H14" s="17"/>
      <c r="I14" s="21"/>
      <c r="J14" s="21"/>
      <c r="K14" s="2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10" t="s">
        <v>7</v>
      </c>
      <c r="B15" s="5"/>
      <c r="C15" s="5"/>
      <c r="D15" s="32">
        <v>406422.1</v>
      </c>
      <c r="E15" s="32"/>
      <c r="F15" s="32">
        <v>412961.5</v>
      </c>
      <c r="G15" s="5"/>
      <c r="H15" s="21"/>
      <c r="I15" s="22"/>
      <c r="J15" s="28"/>
      <c r="K15" s="2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>
      <c r="A16" s="33" t="s">
        <v>8</v>
      </c>
      <c r="B16" s="14"/>
      <c r="C16" s="5"/>
      <c r="D16" s="34">
        <f>SUM(D17:D18)</f>
        <v>354558.7</v>
      </c>
      <c r="E16" s="5"/>
      <c r="F16" s="34">
        <f>SUM(F17:F18)</f>
        <v>328186.5</v>
      </c>
      <c r="G16" s="35"/>
      <c r="H16" s="36"/>
      <c r="I16" s="21"/>
      <c r="J16" s="28"/>
      <c r="K16" s="2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>
      <c r="A17" s="37" t="s">
        <v>9</v>
      </c>
      <c r="B17" s="14"/>
      <c r="C17" s="5"/>
      <c r="D17" s="38">
        <v>349290.2</v>
      </c>
      <c r="E17" s="5"/>
      <c r="F17" s="32">
        <v>322979.8</v>
      </c>
      <c r="G17" s="35"/>
      <c r="H17" s="36"/>
      <c r="I17" s="21"/>
      <c r="J17" s="29"/>
      <c r="K17" s="2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>
      <c r="A18" s="5" t="s">
        <v>10</v>
      </c>
      <c r="B18" s="13"/>
      <c r="C18" s="5"/>
      <c r="D18" s="39">
        <v>5268.5</v>
      </c>
      <c r="E18" s="5"/>
      <c r="F18" s="40">
        <v>5206.7</v>
      </c>
      <c r="G18" s="4"/>
      <c r="H18" s="41"/>
      <c r="I18" s="42"/>
      <c r="J18" s="42"/>
      <c r="K18" s="42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>
      <c r="A19" s="31" t="s">
        <v>11</v>
      </c>
      <c r="B19" s="43"/>
      <c r="C19" s="5"/>
      <c r="D19" s="44">
        <f>SUM(D20:D23)</f>
        <v>2301576.6</v>
      </c>
      <c r="E19" s="5"/>
      <c r="F19" s="44">
        <f>SUM(F20:F23)</f>
        <v>2260057.8000000003</v>
      </c>
      <c r="G19" s="35"/>
      <c r="H19" s="36"/>
      <c r="I19" s="22"/>
      <c r="J19" s="29"/>
      <c r="K19" s="29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>
      <c r="A20" s="37" t="s">
        <v>12</v>
      </c>
      <c r="B20" s="14"/>
      <c r="C20" s="5"/>
      <c r="D20" s="38">
        <v>372066.1</v>
      </c>
      <c r="E20" s="5"/>
      <c r="F20" s="32">
        <v>351421.7</v>
      </c>
      <c r="G20" s="35"/>
      <c r="H20" s="36"/>
      <c r="I20" s="21"/>
      <c r="J20" s="29"/>
      <c r="K20" s="2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3.5" customHeight="1">
      <c r="A21" s="37" t="s">
        <v>13</v>
      </c>
      <c r="B21" s="14"/>
      <c r="C21" s="5"/>
      <c r="D21" s="38">
        <v>1943259.9</v>
      </c>
      <c r="E21" s="5"/>
      <c r="F21" s="32">
        <v>1922972.6</v>
      </c>
      <c r="G21" s="35"/>
      <c r="H21" s="41"/>
      <c r="I21" s="21"/>
      <c r="J21" s="21"/>
      <c r="K21" s="21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3.5" customHeight="1">
      <c r="A22" s="45" t="s">
        <v>14</v>
      </c>
      <c r="B22" s="14"/>
      <c r="C22" s="5"/>
      <c r="D22" s="40">
        <v>52335.199999999997</v>
      </c>
      <c r="E22" s="5"/>
      <c r="F22" s="40">
        <v>49938.9</v>
      </c>
      <c r="G22" s="35"/>
      <c r="H22" s="41"/>
      <c r="I22" s="42"/>
      <c r="J22" s="42"/>
      <c r="K22" s="4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" customHeight="1">
      <c r="A23" s="46" t="s">
        <v>15</v>
      </c>
      <c r="B23" s="47"/>
      <c r="C23" s="5"/>
      <c r="D23" s="40">
        <v>-66084.600000000006</v>
      </c>
      <c r="E23" s="5"/>
      <c r="F23" s="40">
        <v>-64275.4</v>
      </c>
      <c r="G23" s="35"/>
      <c r="H23" s="36"/>
      <c r="I23" s="22"/>
      <c r="J23" s="23"/>
      <c r="K23" s="2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>
      <c r="A24" s="5" t="s">
        <v>16</v>
      </c>
      <c r="B24" s="13"/>
      <c r="C24" s="5"/>
      <c r="D24" s="39">
        <v>16272.7</v>
      </c>
      <c r="E24" s="5"/>
      <c r="F24" s="40">
        <v>17355.7</v>
      </c>
      <c r="G24" s="35"/>
      <c r="H24" s="36"/>
      <c r="I24" s="18"/>
      <c r="J24" s="28"/>
      <c r="K24" s="28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>
      <c r="A25" s="10" t="s">
        <v>17</v>
      </c>
      <c r="B25" s="13"/>
      <c r="C25" s="5"/>
      <c r="D25" s="40">
        <v>61990.8</v>
      </c>
      <c r="E25" s="5"/>
      <c r="F25" s="40">
        <v>63808</v>
      </c>
      <c r="G25" s="35"/>
      <c r="H25" s="21"/>
      <c r="I25" s="18"/>
      <c r="J25" s="28"/>
      <c r="K25" s="2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45" t="s">
        <v>18</v>
      </c>
      <c r="B26" s="47"/>
      <c r="C26" s="5"/>
      <c r="D26" s="40">
        <v>1637.6</v>
      </c>
      <c r="E26" s="5"/>
      <c r="F26" s="40">
        <v>2408.4</v>
      </c>
      <c r="G26" s="4"/>
      <c r="H26" s="21"/>
      <c r="I26" s="18"/>
      <c r="J26" s="28"/>
      <c r="K26" s="2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>
      <c r="A27" s="10" t="s">
        <v>19</v>
      </c>
      <c r="B27" s="13"/>
      <c r="C27" s="5"/>
      <c r="D27" s="40">
        <v>5748.7</v>
      </c>
      <c r="E27" s="5"/>
      <c r="F27" s="40">
        <v>5674.3</v>
      </c>
      <c r="G27" s="35"/>
      <c r="H27" s="21"/>
      <c r="I27" s="21"/>
      <c r="J27" s="28"/>
      <c r="K27" s="2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>
      <c r="A28" s="10" t="s">
        <v>20</v>
      </c>
      <c r="B28" s="13"/>
      <c r="C28" s="5"/>
      <c r="D28" s="44">
        <v>3375</v>
      </c>
      <c r="E28" s="5"/>
      <c r="F28" s="44">
        <v>3535.1</v>
      </c>
      <c r="G28" s="35"/>
      <c r="H28" s="21"/>
      <c r="I28" s="21"/>
      <c r="J28" s="28"/>
      <c r="K28" s="28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3.5" customHeight="1">
      <c r="A29" s="31" t="s">
        <v>21</v>
      </c>
      <c r="B29" s="13"/>
      <c r="C29" s="5"/>
      <c r="D29" s="48">
        <f>SUM(D24:D28)+D19+D16+D15</f>
        <v>3151582.2</v>
      </c>
      <c r="E29" s="49"/>
      <c r="F29" s="48">
        <f>SUM(F24:F28)+F19+F16+F15</f>
        <v>3093987.3000000003</v>
      </c>
      <c r="G29" s="35"/>
      <c r="H29" s="21"/>
      <c r="I29" s="21"/>
      <c r="J29" s="28"/>
      <c r="K29" s="2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>
      <c r="A30" s="37"/>
      <c r="B30" s="14"/>
      <c r="C30" s="5"/>
      <c r="D30" s="32"/>
      <c r="E30" s="5"/>
      <c r="F30" s="32"/>
      <c r="G30" s="35"/>
      <c r="H30" s="21"/>
      <c r="I30" s="21"/>
      <c r="J30" s="28"/>
      <c r="K30" s="28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>
      <c r="A31" s="33" t="s">
        <v>22</v>
      </c>
      <c r="B31" s="14"/>
      <c r="C31" s="5"/>
      <c r="D31" s="40"/>
      <c r="E31" s="5"/>
      <c r="F31" s="40"/>
      <c r="G31" s="35"/>
      <c r="H31" s="21"/>
      <c r="I31" s="21"/>
      <c r="J31" s="28"/>
      <c r="K31" s="2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3.5" customHeight="1">
      <c r="A32" s="33" t="s">
        <v>23</v>
      </c>
      <c r="B32" s="14"/>
      <c r="C32" s="5"/>
      <c r="D32" s="34">
        <f>SUM(D33:D35)</f>
        <v>2520559.9</v>
      </c>
      <c r="E32" s="5"/>
      <c r="F32" s="34">
        <f>SUM(F33:F35)</f>
        <v>2457772.7000000002</v>
      </c>
      <c r="G32" s="35"/>
      <c r="H32" s="21"/>
      <c r="I32" s="21"/>
      <c r="J32" s="28"/>
      <c r="K32" s="2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>
      <c r="A33" s="37" t="s">
        <v>24</v>
      </c>
      <c r="B33" s="50"/>
      <c r="C33" s="5"/>
      <c r="D33" s="40">
        <v>2336626</v>
      </c>
      <c r="E33" s="5"/>
      <c r="F33" s="40">
        <v>2351097</v>
      </c>
      <c r="G33" s="35"/>
      <c r="H33" s="17"/>
      <c r="I33" s="134"/>
      <c r="J33" s="42"/>
      <c r="K33" s="4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>
      <c r="A34" s="37" t="s">
        <v>25</v>
      </c>
      <c r="B34" s="13"/>
      <c r="C34" s="5"/>
      <c r="D34" s="40">
        <v>2025</v>
      </c>
      <c r="E34" s="5"/>
      <c r="F34" s="40"/>
      <c r="G34" s="35"/>
      <c r="H34" s="21"/>
      <c r="I34" s="135"/>
      <c r="J34" s="28"/>
      <c r="K34" s="28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>
      <c r="A35" s="5" t="s">
        <v>26</v>
      </c>
      <c r="B35" s="13"/>
      <c r="C35" s="5"/>
      <c r="D35" s="39">
        <v>181908.9</v>
      </c>
      <c r="E35" s="5"/>
      <c r="F35" s="40">
        <v>106675.7</v>
      </c>
      <c r="G35" s="35"/>
      <c r="H35" s="21"/>
      <c r="I35" s="21"/>
      <c r="J35" s="28"/>
      <c r="K35" s="2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10" t="s">
        <v>27</v>
      </c>
      <c r="B36" s="43"/>
      <c r="C36" s="5"/>
      <c r="D36" s="40">
        <v>217712.6</v>
      </c>
      <c r="E36" s="5"/>
      <c r="F36" s="40">
        <v>217920.2</v>
      </c>
      <c r="G36" s="35"/>
      <c r="H36" s="21"/>
      <c r="I36" s="21"/>
      <c r="J36" s="28"/>
      <c r="K36" s="28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37" t="s">
        <v>28</v>
      </c>
      <c r="B37" s="13"/>
      <c r="C37" s="5"/>
      <c r="D37" s="40">
        <v>9222.2999999999993</v>
      </c>
      <c r="E37" s="5"/>
      <c r="F37" s="40">
        <v>9522.2999999999993</v>
      </c>
      <c r="G37" s="35"/>
      <c r="H37" s="21"/>
      <c r="I37" s="21"/>
      <c r="J37" s="51"/>
      <c r="K37" s="29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37" t="s">
        <v>29</v>
      </c>
      <c r="B38" s="13"/>
      <c r="C38" s="5"/>
      <c r="D38" s="39">
        <v>29123.5</v>
      </c>
      <c r="E38" s="5"/>
      <c r="F38" s="40">
        <v>28534.7</v>
      </c>
      <c r="G38" s="35"/>
      <c r="H38" s="52"/>
      <c r="I38" s="53"/>
      <c r="J38" s="54"/>
      <c r="K38" s="5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>
      <c r="A39" s="37" t="s">
        <v>30</v>
      </c>
      <c r="B39" s="13"/>
      <c r="C39" s="5"/>
      <c r="D39" s="39">
        <v>6487.5</v>
      </c>
      <c r="E39" s="5"/>
      <c r="F39" s="40">
        <v>8448.7000000000007</v>
      </c>
      <c r="G39" s="35"/>
      <c r="H39" s="52"/>
      <c r="I39" s="53"/>
      <c r="J39" s="56"/>
      <c r="K39" s="57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3.5" customHeight="1">
      <c r="A40" s="5" t="s">
        <v>31</v>
      </c>
      <c r="B40" s="13"/>
      <c r="C40" s="5"/>
      <c r="D40" s="58">
        <v>19230.7</v>
      </c>
      <c r="E40" s="5"/>
      <c r="F40" s="44">
        <v>16899.099999999999</v>
      </c>
      <c r="G40" s="3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3.5" customHeight="1">
      <c r="A41" s="31" t="s">
        <v>32</v>
      </c>
      <c r="B41" s="13"/>
      <c r="C41" s="5"/>
      <c r="D41" s="40">
        <f>SUM(D36:D40)+D32</f>
        <v>2802336.5</v>
      </c>
      <c r="E41" s="5"/>
      <c r="F41" s="40">
        <f>SUM(F36:F40)+F32</f>
        <v>2739097.7</v>
      </c>
      <c r="G41" s="3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>
      <c r="A42" s="31"/>
      <c r="B42" s="13"/>
      <c r="C42" s="5"/>
      <c r="D42" s="40"/>
      <c r="E42" s="5"/>
      <c r="F42" s="40"/>
      <c r="G42" s="3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3.5" customHeight="1">
      <c r="A43" s="31" t="s">
        <v>33</v>
      </c>
      <c r="B43" s="13"/>
      <c r="C43" s="5"/>
      <c r="D43" s="40"/>
      <c r="E43" s="5"/>
      <c r="F43" s="40"/>
      <c r="G43" s="3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>
      <c r="A44" s="37" t="s">
        <v>34</v>
      </c>
      <c r="B44" s="13"/>
      <c r="C44" s="5"/>
      <c r="D44" s="40">
        <v>150000</v>
      </c>
      <c r="E44" s="5"/>
      <c r="F44" s="40">
        <v>150000</v>
      </c>
      <c r="G44" s="35"/>
      <c r="H44" s="5"/>
      <c r="I44" s="5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>
      <c r="A45" s="37" t="s">
        <v>35</v>
      </c>
      <c r="B45" s="13"/>
      <c r="C45" s="5"/>
      <c r="D45" s="40"/>
      <c r="E45" s="5"/>
      <c r="F45" s="40"/>
      <c r="G45" s="35"/>
      <c r="H45" s="5"/>
      <c r="I45" s="59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>
      <c r="A46" s="60" t="s">
        <v>36</v>
      </c>
      <c r="B46" s="13"/>
      <c r="C46" s="5"/>
      <c r="D46" s="40">
        <v>162130.1</v>
      </c>
      <c r="E46" s="5"/>
      <c r="F46" s="40">
        <v>148167.5</v>
      </c>
      <c r="G46" s="35"/>
      <c r="H46" s="5"/>
      <c r="I46" s="59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" customHeight="1">
      <c r="A47" s="5" t="s">
        <v>37</v>
      </c>
      <c r="B47" s="13"/>
      <c r="C47" s="5"/>
      <c r="D47" s="5"/>
      <c r="E47" s="5"/>
      <c r="F47" s="5"/>
      <c r="G47" s="35"/>
      <c r="H47" s="5"/>
      <c r="I47" s="5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" customHeight="1">
      <c r="A48" s="16" t="s">
        <v>38</v>
      </c>
      <c r="B48" s="13"/>
      <c r="C48" s="5"/>
      <c r="D48" s="40">
        <v>2226.4</v>
      </c>
      <c r="E48" s="5"/>
      <c r="F48" s="40">
        <v>1263.5999999999999</v>
      </c>
      <c r="G48" s="35"/>
      <c r="H48" s="5"/>
      <c r="I48" s="59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" customHeight="1">
      <c r="A49" s="16" t="s">
        <v>39</v>
      </c>
      <c r="B49" s="13"/>
      <c r="C49" s="5"/>
      <c r="D49" s="40">
        <v>10011</v>
      </c>
      <c r="E49" s="5"/>
      <c r="F49" s="35">
        <v>33006</v>
      </c>
      <c r="G49" s="35"/>
      <c r="H49" s="5"/>
      <c r="I49" s="59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" customHeight="1">
      <c r="A50" s="6" t="s">
        <v>40</v>
      </c>
      <c r="B50" s="61"/>
      <c r="C50" s="61"/>
      <c r="D50" s="62"/>
      <c r="E50" s="62"/>
      <c r="F50" s="62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7.25" customHeight="1">
      <c r="A51" s="5" t="s">
        <v>41</v>
      </c>
      <c r="B51" s="13"/>
      <c r="C51" s="13"/>
      <c r="D51" s="40">
        <v>20759.3</v>
      </c>
      <c r="E51" s="40"/>
      <c r="F51" s="40">
        <v>17365.5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" customHeight="1">
      <c r="A52" s="6" t="s">
        <v>42</v>
      </c>
      <c r="B52" s="13"/>
      <c r="C52" s="13"/>
      <c r="D52" s="40"/>
      <c r="E52" s="40"/>
      <c r="F52" s="40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 customHeight="1">
      <c r="A53" s="5" t="s">
        <v>43</v>
      </c>
      <c r="B53" s="13"/>
      <c r="C53" s="13"/>
      <c r="D53" s="44">
        <v>4118.8999999999996</v>
      </c>
      <c r="E53" s="5"/>
      <c r="F53" s="44">
        <v>5087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" customHeight="1">
      <c r="A54" s="6" t="s">
        <v>44</v>
      </c>
      <c r="B54" s="13"/>
      <c r="C54" s="13"/>
      <c r="D54" s="44">
        <f>SUM(D44:D53)</f>
        <v>349245.7</v>
      </c>
      <c r="E54" s="40"/>
      <c r="F54" s="44">
        <f>SUM(F44:F53)</f>
        <v>354889.6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" customHeight="1">
      <c r="A55" s="6" t="s">
        <v>45</v>
      </c>
      <c r="B55" s="13"/>
      <c r="C55" s="13"/>
      <c r="D55" s="63">
        <f>D41+D54</f>
        <v>3151582.2</v>
      </c>
      <c r="E55" s="64"/>
      <c r="F55" s="63">
        <f>F41+F54</f>
        <v>3093987.3000000003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 customHeight="1">
      <c r="A56" s="65"/>
      <c r="B56" s="13"/>
      <c r="C56" s="13"/>
      <c r="D56" s="3"/>
      <c r="E56" s="4"/>
      <c r="F56" s="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7.25" customHeight="1">
      <c r="A57" s="65"/>
      <c r="B57" s="13"/>
      <c r="C57" s="13"/>
      <c r="D57" s="3"/>
      <c r="E57" s="4"/>
      <c r="F57" s="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 customHeight="1">
      <c r="A58" s="65"/>
      <c r="B58" s="13"/>
      <c r="C58" s="13"/>
      <c r="D58" s="3"/>
      <c r="E58" s="4"/>
      <c r="F58" s="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 customHeight="1">
      <c r="A59" s="16"/>
      <c r="B59" s="5"/>
      <c r="C59" s="5"/>
      <c r="D59" s="3"/>
      <c r="E59" s="4"/>
      <c r="F59" s="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" customHeight="1">
      <c r="A60" s="5"/>
      <c r="B60" s="5"/>
      <c r="C60" s="5"/>
      <c r="D60" s="3"/>
      <c r="E60" s="4"/>
      <c r="F60" s="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 customHeight="1">
      <c r="A61" s="5"/>
      <c r="B61" s="5"/>
      <c r="C61" s="5"/>
      <c r="D61" s="3"/>
      <c r="E61" s="4"/>
      <c r="F61" s="3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" customHeight="1">
      <c r="A62" s="5"/>
      <c r="B62" s="5"/>
      <c r="C62" s="5"/>
      <c r="D62" s="3"/>
      <c r="E62" s="4"/>
      <c r="F62" s="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 customHeight="1">
      <c r="A63" s="5"/>
      <c r="B63" s="5"/>
      <c r="C63" s="5"/>
      <c r="D63" s="3"/>
      <c r="E63" s="4"/>
      <c r="F63" s="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" customHeight="1">
      <c r="A64" s="5"/>
      <c r="B64" s="5"/>
      <c r="C64" s="5"/>
      <c r="D64" s="3"/>
      <c r="E64" s="4"/>
      <c r="F64" s="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" customHeight="1">
      <c r="A65" s="5"/>
      <c r="B65" s="5"/>
      <c r="C65" s="5"/>
      <c r="D65" s="3"/>
      <c r="E65" s="4"/>
      <c r="F65" s="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" customHeight="1">
      <c r="A66" s="5"/>
      <c r="B66" s="5"/>
      <c r="C66" s="5"/>
      <c r="D66" s="3"/>
      <c r="E66" s="4"/>
      <c r="F66" s="3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" customHeight="1">
      <c r="A67" s="5"/>
      <c r="B67" s="5"/>
      <c r="C67" s="5"/>
      <c r="D67" s="3"/>
      <c r="E67" s="4"/>
      <c r="F67" s="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" customHeight="1">
      <c r="A68" s="5"/>
      <c r="B68" s="5"/>
      <c r="C68" s="5"/>
      <c r="D68" s="3"/>
      <c r="E68" s="4"/>
      <c r="F68" s="3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" customHeight="1">
      <c r="A69" s="5"/>
      <c r="B69" s="5"/>
      <c r="C69" s="5"/>
      <c r="D69" s="3"/>
      <c r="E69" s="4"/>
      <c r="F69" s="3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" customHeight="1">
      <c r="A70" s="5"/>
      <c r="B70" s="5"/>
      <c r="C70" s="5"/>
      <c r="D70" s="3"/>
      <c r="E70" s="4"/>
      <c r="F70" s="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" customHeight="1">
      <c r="A71" s="5"/>
      <c r="B71" s="5"/>
      <c r="C71" s="5"/>
      <c r="D71" s="3"/>
      <c r="E71" s="4"/>
      <c r="F71" s="3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" customHeight="1">
      <c r="A72" s="5"/>
      <c r="B72" s="5"/>
      <c r="C72" s="5"/>
      <c r="D72" s="3"/>
      <c r="E72" s="4"/>
      <c r="F72" s="3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" customHeight="1">
      <c r="A73" s="5"/>
      <c r="B73" s="5"/>
      <c r="C73" s="5"/>
      <c r="D73" s="3"/>
      <c r="E73" s="4"/>
      <c r="F73" s="3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" customHeight="1">
      <c r="A74" s="5"/>
      <c r="B74" s="5"/>
      <c r="C74" s="5"/>
      <c r="D74" s="3"/>
      <c r="E74" s="4"/>
      <c r="F74" s="3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" customHeight="1">
      <c r="A75" s="5"/>
      <c r="B75" s="2"/>
      <c r="C75" s="5"/>
      <c r="D75" s="3"/>
      <c r="E75" s="4"/>
      <c r="F75" s="3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" customHeight="1">
      <c r="A76" s="5"/>
      <c r="C76" s="5"/>
      <c r="D76" s="3"/>
      <c r="E76" s="4"/>
      <c r="F76" s="3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" customHeight="1">
      <c r="A77" s="5"/>
      <c r="B77" s="5"/>
      <c r="C77" s="5"/>
      <c r="D77" s="3"/>
      <c r="E77" s="4"/>
      <c r="F77" s="3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" customHeight="1">
      <c r="A78" s="5"/>
      <c r="B78" s="5"/>
      <c r="C78" s="5"/>
      <c r="D78" s="3"/>
      <c r="E78" s="4"/>
      <c r="F78" s="3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" customHeight="1">
      <c r="A79" s="5"/>
      <c r="B79" s="5"/>
      <c r="C79" s="5"/>
      <c r="D79" s="3"/>
      <c r="E79" s="4"/>
      <c r="F79" s="3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" customHeight="1">
      <c r="A80" s="5"/>
      <c r="B80" s="5"/>
      <c r="C80" s="5"/>
      <c r="D80" s="3"/>
      <c r="E80" s="4"/>
      <c r="F80" s="3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" customHeight="1">
      <c r="A81" s="5"/>
      <c r="B81" s="5"/>
      <c r="C81" s="5"/>
      <c r="D81" s="3"/>
      <c r="E81" s="4"/>
      <c r="F81" s="3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" customHeight="1">
      <c r="A82" s="5"/>
      <c r="B82" s="5"/>
      <c r="C82" s="5"/>
      <c r="D82" s="3"/>
      <c r="E82" s="4"/>
      <c r="F82" s="3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" customHeight="1">
      <c r="A83" s="5"/>
      <c r="B83" s="5"/>
      <c r="C83" s="5"/>
      <c r="D83" s="3"/>
      <c r="E83" s="4"/>
      <c r="F83" s="3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" customHeight="1">
      <c r="A84" s="5"/>
      <c r="B84" s="5"/>
      <c r="C84" s="5"/>
      <c r="D84" s="3"/>
      <c r="E84" s="4"/>
      <c r="F84" s="3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" customHeight="1">
      <c r="A85" s="5"/>
      <c r="B85" s="5"/>
      <c r="C85" s="5"/>
      <c r="D85" s="3"/>
      <c r="E85" s="4"/>
      <c r="F85" s="3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" customHeight="1">
      <c r="A86" s="5"/>
      <c r="B86" s="5"/>
      <c r="C86" s="5"/>
      <c r="D86" s="3"/>
      <c r="E86" s="4"/>
      <c r="F86" s="3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" customHeight="1">
      <c r="A87" s="5"/>
      <c r="B87" s="5"/>
      <c r="C87" s="5"/>
      <c r="D87" s="3"/>
      <c r="E87" s="4"/>
      <c r="F87" s="3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" customHeight="1">
      <c r="A88" s="5"/>
      <c r="B88" s="5"/>
      <c r="C88" s="5"/>
      <c r="D88" s="3"/>
      <c r="E88" s="4"/>
      <c r="F88" s="3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" customHeight="1">
      <c r="A89" s="5"/>
      <c r="B89" s="5"/>
      <c r="C89" s="5"/>
      <c r="D89" s="3"/>
      <c r="E89" s="4"/>
      <c r="F89" s="3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" customHeight="1">
      <c r="A90" s="5"/>
      <c r="B90" s="5"/>
      <c r="C90" s="5"/>
      <c r="D90" s="3"/>
      <c r="E90" s="4"/>
      <c r="F90" s="3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" customHeight="1">
      <c r="A91" s="5"/>
      <c r="B91" s="5"/>
      <c r="C91" s="5"/>
      <c r="D91" s="3"/>
      <c r="E91" s="4"/>
      <c r="F91" s="3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" customHeight="1">
      <c r="A92" s="5"/>
      <c r="B92" s="5"/>
      <c r="C92" s="5"/>
      <c r="D92" s="3"/>
      <c r="E92" s="4"/>
      <c r="F92" s="3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" customHeight="1">
      <c r="A93" s="5"/>
      <c r="B93" s="5"/>
      <c r="C93" s="5"/>
      <c r="D93" s="3"/>
      <c r="E93" s="4"/>
      <c r="F93" s="3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" customHeight="1">
      <c r="A94" s="5"/>
      <c r="B94" s="5"/>
      <c r="C94" s="5"/>
      <c r="D94" s="3"/>
      <c r="E94" s="4"/>
      <c r="F94" s="3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" customHeight="1">
      <c r="A95" s="5"/>
      <c r="B95" s="5"/>
      <c r="C95" s="5"/>
      <c r="D95" s="3"/>
      <c r="E95" s="4"/>
      <c r="F95" s="3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" customHeight="1">
      <c r="A96" s="5"/>
      <c r="B96" s="5"/>
      <c r="C96" s="5"/>
      <c r="D96" s="3"/>
      <c r="E96" s="4"/>
      <c r="F96" s="3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" customHeight="1">
      <c r="A97" s="5"/>
      <c r="B97" s="5"/>
      <c r="C97" s="5"/>
      <c r="D97" s="3"/>
      <c r="E97" s="4"/>
      <c r="F97" s="3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" customHeight="1">
      <c r="A98" s="5"/>
      <c r="B98" s="5"/>
      <c r="C98" s="5"/>
      <c r="D98" s="3"/>
      <c r="E98" s="4"/>
      <c r="F98" s="3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" customHeight="1">
      <c r="A99" s="5"/>
      <c r="B99" s="5"/>
      <c r="C99" s="5"/>
      <c r="D99" s="3"/>
      <c r="E99" s="4"/>
      <c r="F99" s="3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" customHeight="1">
      <c r="A100" s="5"/>
      <c r="B100" s="5"/>
      <c r="C100" s="5"/>
      <c r="D100" s="3"/>
      <c r="E100" s="4"/>
      <c r="F100" s="3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" customHeight="1">
      <c r="A101" s="5"/>
      <c r="B101" s="5"/>
      <c r="C101" s="5"/>
      <c r="D101" s="3"/>
      <c r="E101" s="4"/>
      <c r="F101" s="3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" customHeight="1">
      <c r="A102" s="5"/>
      <c r="B102" s="5"/>
      <c r="C102" s="5"/>
      <c r="D102" s="3"/>
      <c r="E102" s="4"/>
      <c r="F102" s="3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" customHeight="1">
      <c r="A103" s="5"/>
      <c r="B103" s="5"/>
      <c r="C103" s="5"/>
      <c r="D103" s="3"/>
      <c r="E103" s="4"/>
      <c r="F103" s="3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" customHeight="1">
      <c r="A104" s="5"/>
      <c r="B104" s="5"/>
      <c r="C104" s="5"/>
      <c r="D104" s="3"/>
      <c r="E104" s="4"/>
      <c r="F104" s="3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" customHeight="1">
      <c r="A105" s="5"/>
      <c r="B105" s="5"/>
      <c r="C105" s="5"/>
      <c r="D105" s="3"/>
      <c r="E105" s="4"/>
      <c r="F105" s="3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" customHeight="1">
      <c r="A106" s="5"/>
      <c r="B106" s="5"/>
      <c r="C106" s="5"/>
      <c r="D106" s="3"/>
      <c r="E106" s="4"/>
      <c r="F106" s="3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" customHeight="1">
      <c r="A107" s="5"/>
      <c r="B107" s="5"/>
      <c r="C107" s="5"/>
      <c r="D107" s="3"/>
      <c r="E107" s="4"/>
      <c r="F107" s="3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" customHeight="1">
      <c r="A108" s="5"/>
      <c r="B108" s="5"/>
      <c r="C108" s="5"/>
      <c r="D108" s="3"/>
      <c r="E108" s="4"/>
      <c r="F108" s="3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" customHeight="1">
      <c r="A109" s="5"/>
      <c r="B109" s="5"/>
      <c r="C109" s="5"/>
      <c r="D109" s="3"/>
      <c r="E109" s="4"/>
      <c r="F109" s="3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" customHeight="1">
      <c r="A110" s="5"/>
      <c r="B110" s="5"/>
      <c r="C110" s="5"/>
      <c r="D110" s="3"/>
      <c r="E110" s="4"/>
      <c r="F110" s="3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" customHeight="1">
      <c r="A111" s="5"/>
      <c r="B111" s="5"/>
      <c r="C111" s="5"/>
      <c r="D111" s="3"/>
      <c r="E111" s="4"/>
      <c r="F111" s="3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" customHeight="1">
      <c r="A112" s="5"/>
      <c r="B112" s="5"/>
      <c r="C112" s="5"/>
      <c r="D112" s="3"/>
      <c r="E112" s="4"/>
      <c r="F112" s="3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" customHeight="1">
      <c r="A113" s="5"/>
      <c r="B113" s="5"/>
      <c r="C113" s="5"/>
      <c r="D113" s="3"/>
      <c r="E113" s="4"/>
      <c r="F113" s="3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" customHeight="1">
      <c r="A114" s="5"/>
      <c r="B114" s="5"/>
      <c r="C114" s="5"/>
      <c r="D114" s="3"/>
      <c r="E114" s="4"/>
      <c r="F114" s="3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" customHeight="1">
      <c r="A115" s="5"/>
      <c r="B115" s="5"/>
      <c r="C115" s="5"/>
      <c r="D115" s="3"/>
      <c r="E115" s="4"/>
      <c r="F115" s="3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" customHeight="1">
      <c r="A116" s="5"/>
      <c r="B116" s="5"/>
      <c r="C116" s="5"/>
      <c r="D116" s="3"/>
      <c r="E116" s="4"/>
      <c r="F116" s="3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" customHeight="1">
      <c r="A117" s="5"/>
      <c r="B117" s="5"/>
      <c r="C117" s="5"/>
      <c r="D117" s="3"/>
      <c r="E117" s="4"/>
      <c r="F117" s="3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" customHeight="1">
      <c r="A118" s="5"/>
      <c r="B118" s="5"/>
      <c r="C118" s="5"/>
      <c r="D118" s="3"/>
      <c r="E118" s="4"/>
      <c r="F118" s="3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" customHeight="1">
      <c r="A119" s="5"/>
      <c r="B119" s="5"/>
      <c r="C119" s="5"/>
      <c r="D119" s="3"/>
      <c r="E119" s="4"/>
      <c r="F119" s="3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" customHeight="1">
      <c r="A120" s="5"/>
      <c r="B120" s="5"/>
      <c r="C120" s="5"/>
      <c r="D120" s="3"/>
      <c r="E120" s="4"/>
      <c r="F120" s="3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" customHeight="1">
      <c r="A121" s="5"/>
      <c r="B121" s="5"/>
      <c r="C121" s="5"/>
      <c r="D121" s="3"/>
      <c r="E121" s="4"/>
      <c r="F121" s="3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" customHeight="1">
      <c r="A122" s="5"/>
      <c r="B122" s="5"/>
      <c r="C122" s="5"/>
      <c r="D122" s="3"/>
      <c r="E122" s="4"/>
      <c r="F122" s="3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" customHeight="1">
      <c r="A123" s="5"/>
      <c r="B123" s="5"/>
      <c r="C123" s="5"/>
      <c r="D123" s="3"/>
      <c r="E123" s="4"/>
      <c r="F123" s="3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" customHeight="1">
      <c r="A124" s="5"/>
      <c r="B124" s="5"/>
      <c r="C124" s="5"/>
      <c r="D124" s="3"/>
      <c r="E124" s="4"/>
      <c r="F124" s="3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" customHeight="1">
      <c r="A125" s="5"/>
      <c r="B125" s="5"/>
      <c r="C125" s="5"/>
      <c r="D125" s="3"/>
      <c r="E125" s="4"/>
      <c r="F125" s="3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" customHeight="1">
      <c r="A126" s="5"/>
      <c r="B126" s="5"/>
      <c r="C126" s="5"/>
      <c r="D126" s="3"/>
      <c r="E126" s="4"/>
      <c r="F126" s="3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" customHeight="1">
      <c r="A127" s="5"/>
      <c r="B127" s="5"/>
      <c r="C127" s="5"/>
      <c r="D127" s="3"/>
      <c r="E127" s="4"/>
      <c r="F127" s="3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" customHeight="1">
      <c r="A128" s="5"/>
      <c r="B128" s="5"/>
      <c r="C128" s="5"/>
      <c r="D128" s="3"/>
      <c r="E128" s="4"/>
      <c r="F128" s="3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" customHeight="1">
      <c r="A129" s="5"/>
      <c r="B129" s="5"/>
      <c r="C129" s="5"/>
      <c r="D129" s="3"/>
      <c r="E129" s="4"/>
      <c r="F129" s="3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" customHeight="1">
      <c r="A130" s="5"/>
      <c r="B130" s="5"/>
      <c r="C130" s="5"/>
      <c r="D130" s="3"/>
      <c r="E130" s="4"/>
      <c r="F130" s="3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" customHeight="1">
      <c r="A131" s="5"/>
      <c r="B131" s="5"/>
      <c r="C131" s="5"/>
      <c r="D131" s="3"/>
      <c r="E131" s="4"/>
      <c r="F131" s="3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" customHeight="1">
      <c r="A132" s="5"/>
      <c r="B132" s="5"/>
      <c r="C132" s="5"/>
      <c r="D132" s="3"/>
      <c r="E132" s="4"/>
      <c r="F132" s="3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" customHeight="1">
      <c r="A133" s="5"/>
      <c r="B133" s="5"/>
      <c r="C133" s="5"/>
      <c r="D133" s="3"/>
      <c r="E133" s="4"/>
      <c r="F133" s="3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" customHeight="1">
      <c r="A134" s="5"/>
      <c r="B134" s="5"/>
      <c r="C134" s="5"/>
      <c r="D134" s="3"/>
      <c r="E134" s="4"/>
      <c r="F134" s="3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" customHeight="1">
      <c r="A135" s="5"/>
      <c r="B135" s="5"/>
      <c r="C135" s="5"/>
      <c r="D135" s="3"/>
      <c r="E135" s="4"/>
      <c r="F135" s="3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" customHeight="1">
      <c r="A136" s="5"/>
      <c r="B136" s="5"/>
      <c r="C136" s="5"/>
      <c r="D136" s="3"/>
      <c r="E136" s="4"/>
      <c r="F136" s="3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" customHeight="1">
      <c r="A137" s="5"/>
      <c r="B137" s="5"/>
      <c r="C137" s="5"/>
      <c r="D137" s="3"/>
      <c r="E137" s="4"/>
      <c r="F137" s="3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" customHeight="1">
      <c r="A138" s="5"/>
      <c r="B138" s="5"/>
      <c r="C138" s="5"/>
      <c r="D138" s="3"/>
      <c r="E138" s="4"/>
      <c r="F138" s="3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" customHeight="1">
      <c r="A139" s="5"/>
      <c r="B139" s="5"/>
      <c r="C139" s="5"/>
      <c r="D139" s="3"/>
      <c r="E139" s="4"/>
      <c r="F139" s="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" customHeight="1">
      <c r="A140" s="5"/>
      <c r="B140" s="5"/>
      <c r="C140" s="5"/>
      <c r="D140" s="3"/>
      <c r="E140" s="4"/>
      <c r="F140" s="3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" customHeight="1">
      <c r="A141" s="5"/>
      <c r="B141" s="5"/>
      <c r="C141" s="5"/>
      <c r="D141" s="3"/>
      <c r="E141" s="4"/>
      <c r="F141" s="3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" customHeight="1">
      <c r="A142" s="5"/>
      <c r="B142" s="5"/>
      <c r="C142" s="5"/>
      <c r="D142" s="3"/>
      <c r="E142" s="4"/>
      <c r="F142" s="3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" customHeight="1">
      <c r="A143" s="5"/>
      <c r="B143" s="5"/>
      <c r="C143" s="5"/>
      <c r="D143" s="3"/>
      <c r="E143" s="4"/>
      <c r="F143" s="3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" customHeight="1">
      <c r="A144" s="5"/>
      <c r="B144" s="5"/>
      <c r="C144" s="5"/>
      <c r="D144" s="3"/>
      <c r="E144" s="4"/>
      <c r="F144" s="3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" customHeight="1">
      <c r="A145" s="5"/>
      <c r="B145" s="5"/>
      <c r="C145" s="5"/>
      <c r="D145" s="3"/>
      <c r="E145" s="4"/>
      <c r="F145" s="3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" customHeight="1">
      <c r="A146" s="5"/>
      <c r="B146" s="5"/>
      <c r="C146" s="5"/>
      <c r="D146" s="3"/>
      <c r="E146" s="4"/>
      <c r="F146" s="3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" customHeight="1">
      <c r="A147" s="5"/>
      <c r="B147" s="5"/>
      <c r="C147" s="5"/>
      <c r="D147" s="3"/>
      <c r="E147" s="4"/>
      <c r="F147" s="3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" customHeight="1">
      <c r="A148" s="5"/>
      <c r="B148" s="5"/>
      <c r="C148" s="5"/>
      <c r="D148" s="3"/>
      <c r="E148" s="4"/>
      <c r="F148" s="3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" customHeight="1">
      <c r="A149" s="5"/>
      <c r="B149" s="5"/>
      <c r="C149" s="5"/>
      <c r="D149" s="3"/>
      <c r="E149" s="4"/>
      <c r="F149" s="3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" customHeight="1">
      <c r="A150" s="5"/>
      <c r="B150" s="5"/>
      <c r="C150" s="5"/>
      <c r="D150" s="3"/>
      <c r="E150" s="4"/>
      <c r="F150" s="3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" customHeight="1">
      <c r="A151" s="5"/>
      <c r="B151" s="5"/>
      <c r="C151" s="5"/>
      <c r="D151" s="3"/>
      <c r="E151" s="4"/>
      <c r="F151" s="3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" customHeight="1">
      <c r="A152" s="5"/>
      <c r="B152" s="5"/>
      <c r="C152" s="5"/>
      <c r="D152" s="3"/>
      <c r="E152" s="4"/>
      <c r="F152" s="3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" customHeight="1">
      <c r="A153" s="5"/>
      <c r="B153" s="5"/>
      <c r="C153" s="5"/>
      <c r="D153" s="3"/>
      <c r="E153" s="4"/>
      <c r="F153" s="3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" customHeight="1">
      <c r="A154" s="5"/>
      <c r="B154" s="5"/>
      <c r="C154" s="5"/>
      <c r="D154" s="3"/>
      <c r="E154" s="4"/>
      <c r="F154" s="3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" customHeight="1">
      <c r="A155" s="5"/>
      <c r="B155" s="5"/>
      <c r="C155" s="5"/>
      <c r="D155" s="3"/>
      <c r="E155" s="4"/>
      <c r="F155" s="3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" customHeight="1">
      <c r="A156" s="5"/>
      <c r="B156" s="5"/>
      <c r="C156" s="5"/>
      <c r="D156" s="3"/>
      <c r="E156" s="4"/>
      <c r="F156" s="3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" customHeight="1">
      <c r="A157" s="5"/>
      <c r="B157" s="5"/>
      <c r="C157" s="5"/>
      <c r="D157" s="3"/>
      <c r="E157" s="4"/>
      <c r="F157" s="3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" customHeight="1">
      <c r="A158" s="5"/>
      <c r="B158" s="5"/>
      <c r="C158" s="5"/>
      <c r="D158" s="3"/>
      <c r="E158" s="4"/>
      <c r="F158" s="3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" customHeight="1">
      <c r="A159" s="5"/>
      <c r="B159" s="5"/>
      <c r="C159" s="5"/>
      <c r="D159" s="3"/>
      <c r="E159" s="4"/>
      <c r="F159" s="3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" customHeight="1">
      <c r="A160" s="5"/>
      <c r="B160" s="5"/>
      <c r="C160" s="5"/>
      <c r="D160" s="3"/>
      <c r="E160" s="4"/>
      <c r="F160" s="3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" customHeight="1">
      <c r="A161" s="5"/>
      <c r="B161" s="5"/>
      <c r="C161" s="5"/>
      <c r="D161" s="3"/>
      <c r="E161" s="4"/>
      <c r="F161" s="3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" customHeight="1">
      <c r="A162" s="5"/>
      <c r="B162" s="5"/>
      <c r="C162" s="5"/>
      <c r="D162" s="3"/>
      <c r="E162" s="4"/>
      <c r="F162" s="3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" customHeight="1">
      <c r="A163" s="5"/>
      <c r="B163" s="5"/>
      <c r="C163" s="5"/>
      <c r="D163" s="3"/>
      <c r="E163" s="4"/>
      <c r="F163" s="3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" customHeight="1">
      <c r="A164" s="5"/>
      <c r="B164" s="5"/>
      <c r="C164" s="5"/>
      <c r="D164" s="3"/>
      <c r="E164" s="4"/>
      <c r="F164" s="3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" customHeight="1">
      <c r="A165" s="5"/>
      <c r="B165" s="5"/>
      <c r="C165" s="5"/>
      <c r="D165" s="3"/>
      <c r="E165" s="4"/>
      <c r="F165" s="3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" customHeight="1">
      <c r="A166" s="5"/>
      <c r="B166" s="5"/>
      <c r="C166" s="5"/>
      <c r="D166" s="3"/>
      <c r="E166" s="4"/>
      <c r="F166" s="3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" customHeight="1">
      <c r="A167" s="5"/>
      <c r="B167" s="5"/>
      <c r="C167" s="5"/>
      <c r="D167" s="3"/>
      <c r="E167" s="4"/>
      <c r="F167" s="3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" customHeight="1">
      <c r="A168" s="5"/>
      <c r="B168" s="5"/>
      <c r="C168" s="5"/>
      <c r="D168" s="3"/>
      <c r="E168" s="4"/>
      <c r="F168" s="3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" customHeight="1">
      <c r="A169" s="5"/>
      <c r="B169" s="5"/>
      <c r="C169" s="5"/>
      <c r="D169" s="3"/>
      <c r="E169" s="4"/>
      <c r="F169" s="3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" customHeight="1">
      <c r="A170" s="5"/>
      <c r="B170" s="5"/>
      <c r="C170" s="5"/>
      <c r="D170" s="3"/>
      <c r="E170" s="4"/>
      <c r="F170" s="3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" customHeight="1">
      <c r="A171" s="5"/>
      <c r="B171" s="5"/>
      <c r="C171" s="5"/>
      <c r="D171" s="3"/>
      <c r="E171" s="4"/>
      <c r="F171" s="3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" customHeight="1">
      <c r="A172" s="5"/>
      <c r="B172" s="5"/>
      <c r="C172" s="5"/>
      <c r="D172" s="3"/>
      <c r="E172" s="4"/>
      <c r="F172" s="3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" customHeight="1">
      <c r="A173" s="5"/>
      <c r="B173" s="5"/>
      <c r="C173" s="5"/>
      <c r="D173" s="3"/>
      <c r="E173" s="4"/>
      <c r="F173" s="3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" customHeight="1">
      <c r="A174" s="5"/>
      <c r="B174" s="5"/>
      <c r="C174" s="5"/>
      <c r="D174" s="3"/>
      <c r="E174" s="4"/>
      <c r="F174" s="3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" customHeight="1">
      <c r="A175" s="5"/>
      <c r="B175" s="5"/>
      <c r="C175" s="5"/>
      <c r="D175" s="3"/>
      <c r="E175" s="4"/>
      <c r="F175" s="3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" customHeight="1">
      <c r="A176" s="5"/>
      <c r="B176" s="5"/>
      <c r="C176" s="5"/>
      <c r="D176" s="3"/>
      <c r="E176" s="4"/>
      <c r="F176" s="3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" customHeight="1">
      <c r="A177" s="5"/>
      <c r="B177" s="5"/>
      <c r="C177" s="5"/>
      <c r="D177" s="3"/>
      <c r="E177" s="4"/>
      <c r="F177" s="3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" customHeight="1">
      <c r="A178" s="5"/>
      <c r="B178" s="5"/>
      <c r="C178" s="5"/>
      <c r="D178" s="3"/>
      <c r="E178" s="4"/>
      <c r="F178" s="3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" customHeight="1">
      <c r="A179" s="5"/>
      <c r="B179" s="5"/>
      <c r="C179" s="5"/>
      <c r="D179" s="3"/>
      <c r="E179" s="4"/>
      <c r="F179" s="3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" customHeight="1">
      <c r="A180" s="5"/>
      <c r="B180" s="5"/>
      <c r="C180" s="5"/>
      <c r="D180" s="3"/>
      <c r="E180" s="4"/>
      <c r="F180" s="3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" customHeight="1">
      <c r="A181" s="5"/>
      <c r="B181" s="5"/>
      <c r="C181" s="5"/>
      <c r="D181" s="3"/>
      <c r="E181" s="4"/>
      <c r="F181" s="3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" customHeight="1">
      <c r="A182" s="5"/>
      <c r="B182" s="5"/>
      <c r="C182" s="5"/>
      <c r="D182" s="3"/>
      <c r="E182" s="4"/>
      <c r="F182" s="3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" customHeight="1">
      <c r="A183" s="5"/>
      <c r="B183" s="5"/>
      <c r="C183" s="5"/>
      <c r="D183" s="3"/>
      <c r="E183" s="4"/>
      <c r="F183" s="3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" customHeight="1">
      <c r="A184" s="5"/>
      <c r="B184" s="5"/>
      <c r="C184" s="5"/>
      <c r="D184" s="3"/>
      <c r="E184" s="4"/>
      <c r="F184" s="3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" customHeight="1">
      <c r="A185" s="5"/>
      <c r="B185" s="5"/>
      <c r="C185" s="5"/>
      <c r="D185" s="3"/>
      <c r="E185" s="4"/>
      <c r="F185" s="3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" customHeight="1">
      <c r="A186" s="5"/>
      <c r="B186" s="5"/>
      <c r="C186" s="5"/>
      <c r="D186" s="3"/>
      <c r="E186" s="4"/>
      <c r="F186" s="3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" customHeight="1">
      <c r="A187" s="5"/>
      <c r="B187" s="5"/>
      <c r="C187" s="5"/>
      <c r="D187" s="3"/>
      <c r="E187" s="4"/>
      <c r="F187" s="3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" customHeight="1">
      <c r="A188" s="5"/>
      <c r="B188" s="5"/>
      <c r="C188" s="5"/>
      <c r="D188" s="3"/>
      <c r="E188" s="4"/>
      <c r="F188" s="3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" customHeight="1">
      <c r="A189" s="5"/>
      <c r="B189" s="5"/>
      <c r="C189" s="5"/>
      <c r="D189" s="3"/>
      <c r="E189" s="4"/>
      <c r="F189" s="3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" customHeight="1">
      <c r="A190" s="5"/>
      <c r="B190" s="5"/>
      <c r="C190" s="5"/>
      <c r="D190" s="3"/>
      <c r="E190" s="4"/>
      <c r="F190" s="3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" customHeight="1">
      <c r="A191" s="5"/>
      <c r="B191" s="5"/>
      <c r="C191" s="5"/>
      <c r="D191" s="3"/>
      <c r="E191" s="4"/>
      <c r="F191" s="3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" customHeight="1">
      <c r="A192" s="5"/>
      <c r="B192" s="5"/>
      <c r="C192" s="5"/>
      <c r="D192" s="3"/>
      <c r="E192" s="4"/>
      <c r="F192" s="3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" customHeight="1">
      <c r="A193" s="5"/>
      <c r="B193" s="5"/>
      <c r="C193" s="5"/>
      <c r="D193" s="3"/>
      <c r="E193" s="4"/>
      <c r="F193" s="3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" customHeight="1">
      <c r="A194" s="5"/>
      <c r="B194" s="5"/>
      <c r="C194" s="5"/>
      <c r="D194" s="3"/>
      <c r="E194" s="4"/>
      <c r="F194" s="3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" customHeight="1">
      <c r="A195" s="5"/>
      <c r="B195" s="5"/>
      <c r="C195" s="5"/>
      <c r="D195" s="3"/>
      <c r="E195" s="4"/>
      <c r="F195" s="3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" customHeight="1">
      <c r="A196" s="5"/>
      <c r="B196" s="5"/>
      <c r="C196" s="5"/>
      <c r="D196" s="3"/>
      <c r="E196" s="4"/>
      <c r="F196" s="3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" customHeight="1">
      <c r="A197" s="5"/>
      <c r="B197" s="5"/>
      <c r="C197" s="5"/>
      <c r="D197" s="3"/>
      <c r="E197" s="4"/>
      <c r="F197" s="3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" customHeight="1">
      <c r="A198" s="5"/>
      <c r="B198" s="5"/>
      <c r="C198" s="5"/>
      <c r="D198" s="3"/>
      <c r="E198" s="4"/>
      <c r="F198" s="3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" customHeight="1">
      <c r="A199" s="5"/>
      <c r="B199" s="5"/>
      <c r="C199" s="5"/>
      <c r="D199" s="3"/>
      <c r="E199" s="4"/>
      <c r="F199" s="3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" customHeight="1">
      <c r="A200" s="5"/>
      <c r="B200" s="5"/>
      <c r="C200" s="5"/>
      <c r="D200" s="3"/>
      <c r="E200" s="4"/>
      <c r="F200" s="3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" customHeight="1">
      <c r="A201" s="5"/>
      <c r="B201" s="5"/>
      <c r="C201" s="5"/>
      <c r="D201" s="3"/>
      <c r="E201" s="4"/>
      <c r="F201" s="3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" customHeight="1">
      <c r="A202" s="5"/>
      <c r="B202" s="5"/>
      <c r="C202" s="5"/>
      <c r="D202" s="3"/>
      <c r="E202" s="4"/>
      <c r="F202" s="3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" customHeight="1">
      <c r="A203" s="5"/>
      <c r="B203" s="5"/>
      <c r="C203" s="5"/>
      <c r="D203" s="3"/>
      <c r="E203" s="4"/>
      <c r="F203" s="3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" customHeight="1">
      <c r="A204" s="5"/>
      <c r="B204" s="5"/>
      <c r="C204" s="5"/>
      <c r="D204" s="3"/>
      <c r="E204" s="4"/>
      <c r="F204" s="3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" customHeight="1">
      <c r="A205" s="5"/>
      <c r="B205" s="5"/>
      <c r="C205" s="5"/>
      <c r="D205" s="3"/>
      <c r="E205" s="4"/>
      <c r="F205" s="3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" customHeight="1">
      <c r="A206" s="5"/>
      <c r="B206" s="5"/>
      <c r="C206" s="5"/>
      <c r="D206" s="3"/>
      <c r="E206" s="4"/>
      <c r="F206" s="3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" customHeight="1">
      <c r="A207" s="5"/>
      <c r="B207" s="5"/>
      <c r="C207" s="5"/>
      <c r="D207" s="3"/>
      <c r="E207" s="4"/>
      <c r="F207" s="3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" customHeight="1">
      <c r="A208" s="5"/>
      <c r="B208" s="5"/>
      <c r="C208" s="5"/>
      <c r="D208" s="3"/>
      <c r="E208" s="4"/>
      <c r="F208" s="3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" customHeight="1">
      <c r="A209" s="5"/>
      <c r="B209" s="5"/>
      <c r="C209" s="5"/>
      <c r="D209" s="3"/>
      <c r="E209" s="4"/>
      <c r="F209" s="3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" customHeight="1">
      <c r="A210" s="5"/>
      <c r="B210" s="5"/>
      <c r="C210" s="5"/>
      <c r="D210" s="3"/>
      <c r="E210" s="4"/>
      <c r="F210" s="3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" customHeight="1">
      <c r="A211" s="5"/>
      <c r="B211" s="5"/>
      <c r="C211" s="5"/>
      <c r="D211" s="3"/>
      <c r="E211" s="4"/>
      <c r="F211" s="3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" customHeight="1">
      <c r="A212" s="5"/>
      <c r="B212" s="5"/>
      <c r="C212" s="5"/>
      <c r="D212" s="3"/>
      <c r="E212" s="4"/>
      <c r="F212" s="3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" customHeight="1">
      <c r="A213" s="5"/>
      <c r="B213" s="5"/>
      <c r="C213" s="5"/>
      <c r="D213" s="3"/>
      <c r="E213" s="4"/>
      <c r="F213" s="3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" customHeight="1">
      <c r="A214" s="5"/>
      <c r="B214" s="5"/>
      <c r="C214" s="5"/>
      <c r="D214" s="3"/>
      <c r="E214" s="4"/>
      <c r="F214" s="3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" customHeight="1">
      <c r="A215" s="5"/>
      <c r="B215" s="5"/>
      <c r="C215" s="5"/>
      <c r="D215" s="3"/>
      <c r="E215" s="4"/>
      <c r="F215" s="3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" customHeight="1">
      <c r="A216" s="5"/>
      <c r="B216" s="5"/>
      <c r="C216" s="5"/>
      <c r="D216" s="3"/>
      <c r="E216" s="4"/>
      <c r="F216" s="3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" customHeight="1">
      <c r="A217" s="5"/>
      <c r="B217" s="5"/>
      <c r="C217" s="5"/>
      <c r="D217" s="3"/>
      <c r="E217" s="4"/>
      <c r="F217" s="3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" customHeight="1">
      <c r="A218" s="5"/>
      <c r="B218" s="5"/>
      <c r="C218" s="5"/>
      <c r="D218" s="3"/>
      <c r="E218" s="4"/>
      <c r="F218" s="3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" customHeight="1">
      <c r="A219" s="5"/>
      <c r="B219" s="5"/>
      <c r="C219" s="5"/>
      <c r="D219" s="3"/>
      <c r="E219" s="4"/>
      <c r="F219" s="3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" customHeight="1">
      <c r="A220" s="5"/>
      <c r="B220" s="5"/>
      <c r="C220" s="5"/>
      <c r="D220" s="3"/>
      <c r="E220" s="4"/>
      <c r="F220" s="3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" customHeight="1">
      <c r="A221" s="5"/>
      <c r="B221" s="5"/>
      <c r="C221" s="5"/>
      <c r="D221" s="3"/>
      <c r="E221" s="4"/>
      <c r="F221" s="3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" customHeight="1">
      <c r="A222" s="5"/>
      <c r="B222" s="5"/>
      <c r="C222" s="5"/>
      <c r="D222" s="3"/>
      <c r="E222" s="4"/>
      <c r="F222" s="3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" customHeight="1">
      <c r="A223" s="5"/>
      <c r="B223" s="5"/>
      <c r="C223" s="5"/>
      <c r="D223" s="3"/>
      <c r="E223" s="4"/>
      <c r="F223" s="3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" customHeight="1">
      <c r="A224" s="5"/>
      <c r="B224" s="5"/>
      <c r="C224" s="5"/>
      <c r="D224" s="3"/>
      <c r="E224" s="4"/>
      <c r="F224" s="3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" customHeight="1">
      <c r="A225" s="5"/>
      <c r="B225" s="5"/>
      <c r="C225" s="5"/>
      <c r="D225" s="3"/>
      <c r="E225" s="4"/>
      <c r="F225" s="3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" customHeight="1">
      <c r="A226" s="5"/>
      <c r="B226" s="5"/>
      <c r="C226" s="5"/>
      <c r="D226" s="3"/>
      <c r="E226" s="4"/>
      <c r="F226" s="3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" customHeight="1">
      <c r="A227" s="5"/>
      <c r="B227" s="5"/>
      <c r="C227" s="5"/>
      <c r="D227" s="3"/>
      <c r="E227" s="4"/>
      <c r="F227" s="3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" customHeight="1">
      <c r="A228" s="5"/>
      <c r="B228" s="5"/>
      <c r="C228" s="5"/>
      <c r="D228" s="3"/>
      <c r="E228" s="4"/>
      <c r="F228" s="3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" customHeight="1">
      <c r="A229" s="5"/>
      <c r="B229" s="5"/>
      <c r="C229" s="5"/>
      <c r="D229" s="3"/>
      <c r="E229" s="4"/>
      <c r="F229" s="3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" customHeight="1">
      <c r="A230" s="5"/>
      <c r="B230" s="5"/>
      <c r="C230" s="5"/>
      <c r="D230" s="3"/>
      <c r="E230" s="4"/>
      <c r="F230" s="3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" customHeight="1">
      <c r="A231" s="5"/>
      <c r="B231" s="5"/>
      <c r="C231" s="5"/>
      <c r="D231" s="3"/>
      <c r="E231" s="4"/>
      <c r="F231" s="3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" customHeight="1">
      <c r="A232" s="5"/>
      <c r="B232" s="5"/>
      <c r="C232" s="5"/>
      <c r="D232" s="3"/>
      <c r="E232" s="4"/>
      <c r="F232" s="3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" customHeight="1">
      <c r="A233" s="5"/>
      <c r="B233" s="5"/>
      <c r="C233" s="5"/>
      <c r="D233" s="3"/>
      <c r="E233" s="4"/>
      <c r="F233" s="3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" customHeight="1">
      <c r="A234" s="5"/>
      <c r="B234" s="5"/>
      <c r="C234" s="5"/>
      <c r="D234" s="3"/>
      <c r="E234" s="4"/>
      <c r="F234" s="3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" customHeight="1">
      <c r="A235" s="5"/>
      <c r="B235" s="5"/>
      <c r="C235" s="5"/>
      <c r="D235" s="3"/>
      <c r="E235" s="4"/>
      <c r="F235" s="3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" customHeight="1">
      <c r="A236" s="5"/>
      <c r="B236" s="5"/>
      <c r="C236" s="5"/>
      <c r="D236" s="3"/>
      <c r="E236" s="4"/>
      <c r="F236" s="3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" customHeight="1">
      <c r="A237" s="5"/>
      <c r="B237" s="5"/>
      <c r="C237" s="5"/>
      <c r="D237" s="3"/>
      <c r="E237" s="4"/>
      <c r="F237" s="3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" customHeight="1">
      <c r="A238" s="5"/>
      <c r="B238" s="5"/>
      <c r="C238" s="5"/>
      <c r="D238" s="3"/>
      <c r="E238" s="4"/>
      <c r="F238" s="3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" customHeight="1">
      <c r="A239" s="5"/>
      <c r="B239" s="5"/>
      <c r="C239" s="5"/>
      <c r="D239" s="3"/>
      <c r="E239" s="4"/>
      <c r="F239" s="3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" customHeight="1">
      <c r="A240" s="5"/>
      <c r="B240" s="5"/>
      <c r="C240" s="5"/>
      <c r="D240" s="3"/>
      <c r="E240" s="4"/>
      <c r="F240" s="3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" customHeight="1">
      <c r="A241" s="5"/>
      <c r="B241" s="5"/>
      <c r="C241" s="5"/>
      <c r="D241" s="3"/>
      <c r="E241" s="4"/>
      <c r="F241" s="3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" customHeight="1">
      <c r="A242" s="5"/>
      <c r="B242" s="5"/>
      <c r="C242" s="5"/>
      <c r="D242" s="3"/>
      <c r="E242" s="4"/>
      <c r="F242" s="3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" customHeight="1">
      <c r="A243" s="5"/>
      <c r="B243" s="5"/>
      <c r="C243" s="5"/>
      <c r="D243" s="3"/>
      <c r="E243" s="4"/>
      <c r="F243" s="3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" customHeight="1">
      <c r="A244" s="5"/>
      <c r="B244" s="5"/>
      <c r="C244" s="5"/>
      <c r="D244" s="3"/>
      <c r="E244" s="4"/>
      <c r="F244" s="3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" customHeight="1">
      <c r="A245" s="5"/>
      <c r="B245" s="5"/>
      <c r="C245" s="5"/>
      <c r="D245" s="3"/>
      <c r="E245" s="4"/>
      <c r="F245" s="3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" customHeight="1">
      <c r="A246" s="5"/>
      <c r="B246" s="5"/>
      <c r="C246" s="5"/>
      <c r="D246" s="3"/>
      <c r="E246" s="4"/>
      <c r="F246" s="3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" customHeight="1">
      <c r="A247" s="5"/>
      <c r="B247" s="5"/>
      <c r="C247" s="5"/>
      <c r="D247" s="3"/>
      <c r="E247" s="4"/>
      <c r="F247" s="3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" customHeight="1">
      <c r="A248" s="5"/>
      <c r="B248" s="5"/>
      <c r="C248" s="5"/>
      <c r="D248" s="3"/>
      <c r="E248" s="4"/>
      <c r="F248" s="3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" customHeight="1">
      <c r="A249" s="5"/>
      <c r="B249" s="5"/>
      <c r="C249" s="5"/>
      <c r="D249" s="3"/>
      <c r="E249" s="4"/>
      <c r="F249" s="3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" customHeight="1">
      <c r="A250" s="5"/>
      <c r="B250" s="5"/>
      <c r="C250" s="5"/>
      <c r="D250" s="3"/>
      <c r="E250" s="4"/>
      <c r="F250" s="3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" customHeight="1">
      <c r="A251" s="5"/>
      <c r="B251" s="5"/>
      <c r="C251" s="5"/>
      <c r="D251" s="3"/>
      <c r="E251" s="4"/>
      <c r="F251" s="3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" customHeight="1">
      <c r="A252" s="5"/>
      <c r="B252" s="5"/>
      <c r="C252" s="5"/>
      <c r="D252" s="3"/>
      <c r="E252" s="4"/>
      <c r="F252" s="3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" customHeight="1">
      <c r="A253" s="5"/>
      <c r="B253" s="5"/>
      <c r="C253" s="5"/>
      <c r="D253" s="3"/>
      <c r="E253" s="4"/>
      <c r="F253" s="3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" customHeight="1">
      <c r="A254" s="5"/>
      <c r="B254" s="5"/>
      <c r="C254" s="5"/>
      <c r="D254" s="3"/>
      <c r="E254" s="4"/>
      <c r="F254" s="3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" customHeight="1">
      <c r="A255" s="5"/>
      <c r="B255" s="5"/>
      <c r="C255" s="5"/>
      <c r="D255" s="3"/>
      <c r="E255" s="4"/>
      <c r="F255" s="3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" customHeight="1">
      <c r="A256" s="5"/>
      <c r="B256" s="5"/>
      <c r="C256" s="5"/>
      <c r="D256" s="3"/>
      <c r="E256" s="4"/>
      <c r="F256" s="3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</sheetData>
  <mergeCells count="1">
    <mergeCell ref="I33:I34"/>
  </mergeCells>
  <printOptions horizontalCentered="1"/>
  <pageMargins left="0.9055118110236221" right="0.70866141732283472" top="0.51181102362204722" bottom="0.31496062992125984" header="0" footer="0"/>
  <pageSetup scale="78" orientation="portrait" horizontalDpi="300" verticalDpi="300" r:id="rId1"/>
  <ignoredErrors>
    <ignoredError sqref="F19 D19 D29:F3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6"/>
  <sheetViews>
    <sheetView showGridLines="0" topLeftCell="A46" workbookViewId="0">
      <selection activeCell="B62" sqref="B62"/>
    </sheetView>
  </sheetViews>
  <sheetFormatPr baseColWidth="10" defaultColWidth="14.42578125" defaultRowHeight="15" customHeight="1"/>
  <cols>
    <col min="1" max="1" width="1.28515625" customWidth="1"/>
    <col min="2" max="2" width="65.7109375" customWidth="1"/>
    <col min="3" max="3" width="13.85546875" customWidth="1"/>
    <col min="4" max="4" width="6.5703125" customWidth="1"/>
    <col min="5" max="5" width="16.28515625" customWidth="1"/>
    <col min="6" max="6" width="2.85546875" customWidth="1"/>
    <col min="7" max="7" width="11.28515625" customWidth="1"/>
    <col min="8" max="8" width="58.5703125" customWidth="1"/>
    <col min="9" max="25" width="11.42578125" customWidth="1"/>
  </cols>
  <sheetData>
    <row r="1" spans="1:26" s="133" customFormat="1" ht="15" customHeight="1"/>
    <row r="2" spans="1:26" s="133" customFormat="1" ht="15" customHeight="1"/>
    <row r="3" spans="1:26" s="133" customFormat="1" ht="15" customHeight="1"/>
    <row r="4" spans="1:26" ht="13.5" customHeight="1">
      <c r="A4" s="6" t="str">
        <f>BALANCES!A4</f>
        <v>BANCO DAVIVIENDA SALVADOREÑO, S.A. y SUBSIDIARIA</v>
      </c>
      <c r="B4" s="6"/>
      <c r="C4" s="2"/>
      <c r="D4" s="6"/>
      <c r="E4" s="66"/>
      <c r="F4" s="66"/>
      <c r="G4" s="66"/>
      <c r="H4" s="150"/>
      <c r="I4" s="135"/>
      <c r="J4" s="151"/>
      <c r="K4" s="140"/>
      <c r="L4" s="135"/>
      <c r="M4" s="151"/>
      <c r="N4" s="13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>
      <c r="A5" s="6" t="str">
        <f>+BALANCES!A5</f>
        <v>(Compañía salvadoreña Subsidiaria de Inversiones Financieras Davivienda, S.A.)</v>
      </c>
      <c r="B5" s="6"/>
      <c r="C5" s="2"/>
      <c r="D5" s="6"/>
      <c r="E5" s="66"/>
      <c r="F5" s="66"/>
      <c r="G5" s="66"/>
      <c r="H5" s="146"/>
      <c r="I5" s="135"/>
      <c r="J5" s="135"/>
      <c r="K5" s="135"/>
      <c r="L5" s="135"/>
      <c r="M5" s="135"/>
      <c r="N5" s="13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>
      <c r="A6" s="5" t="s">
        <v>2</v>
      </c>
      <c r="B6" s="6"/>
      <c r="C6" s="2"/>
      <c r="D6" s="6"/>
      <c r="E6" s="66"/>
      <c r="F6" s="66"/>
      <c r="G6" s="66"/>
      <c r="H6" s="145"/>
      <c r="I6" s="135"/>
      <c r="J6" s="69"/>
      <c r="K6" s="148"/>
      <c r="L6" s="135"/>
      <c r="M6" s="149"/>
      <c r="N6" s="13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>
      <c r="A7" s="5"/>
      <c r="B7" s="6"/>
      <c r="C7" s="2"/>
      <c r="D7" s="6"/>
      <c r="E7" s="66"/>
      <c r="F7" s="66"/>
      <c r="G7" s="66"/>
      <c r="H7" s="145"/>
      <c r="I7" s="135"/>
      <c r="J7" s="69"/>
      <c r="K7" s="138"/>
      <c r="L7" s="135"/>
      <c r="M7" s="138"/>
      <c r="N7" s="13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>
      <c r="A8" s="71" t="s">
        <v>46</v>
      </c>
      <c r="B8" s="72"/>
      <c r="C8" s="2"/>
      <c r="D8" s="6"/>
      <c r="E8" s="6"/>
      <c r="F8" s="6"/>
      <c r="G8" s="6"/>
      <c r="H8" s="145"/>
      <c r="I8" s="135"/>
      <c r="J8" s="69"/>
      <c r="K8" s="138"/>
      <c r="L8" s="135"/>
      <c r="M8" s="138"/>
      <c r="N8" s="13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>
      <c r="A9" s="16" t="s">
        <v>47</v>
      </c>
      <c r="B9" s="5"/>
      <c r="C9" s="13"/>
      <c r="D9" s="5"/>
      <c r="E9" s="66"/>
      <c r="F9" s="66"/>
      <c r="G9" s="66"/>
      <c r="H9" s="145"/>
      <c r="I9" s="135"/>
      <c r="J9" s="69"/>
      <c r="K9" s="137"/>
      <c r="L9" s="135"/>
      <c r="M9" s="138"/>
      <c r="N9" s="13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>
      <c r="A10" s="16" t="s">
        <v>5</v>
      </c>
      <c r="B10" s="6"/>
      <c r="C10" s="2"/>
      <c r="D10" s="6"/>
      <c r="E10" s="66"/>
      <c r="F10" s="66"/>
      <c r="G10" s="66"/>
      <c r="H10" s="145"/>
      <c r="I10" s="135"/>
      <c r="J10" s="69"/>
      <c r="K10" s="138"/>
      <c r="L10" s="135"/>
      <c r="M10" s="138"/>
      <c r="N10" s="13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>
      <c r="A11" s="73"/>
      <c r="B11" s="73"/>
      <c r="C11" s="25"/>
      <c r="D11" s="73"/>
      <c r="E11" s="74"/>
      <c r="F11" s="74"/>
      <c r="G11" s="74"/>
      <c r="H11" s="145"/>
      <c r="I11" s="135"/>
      <c r="J11" s="21"/>
      <c r="K11" s="138"/>
      <c r="L11" s="135"/>
      <c r="M11" s="142"/>
      <c r="N11" s="13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>
      <c r="A12" s="76"/>
      <c r="B12" s="76"/>
      <c r="C12" s="13"/>
      <c r="D12" s="76"/>
      <c r="E12" s="66"/>
      <c r="F12" s="66"/>
      <c r="G12" s="66"/>
      <c r="H12" s="145"/>
      <c r="I12" s="135"/>
      <c r="J12" s="21"/>
      <c r="K12" s="142"/>
      <c r="L12" s="135"/>
      <c r="M12" s="142"/>
      <c r="N12" s="13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>
      <c r="A13" s="5"/>
      <c r="B13" s="5"/>
      <c r="C13" s="30"/>
      <c r="D13" s="30"/>
      <c r="E13" s="77">
        <v>2024</v>
      </c>
      <c r="F13" s="77"/>
      <c r="G13" s="77"/>
      <c r="H13" s="146"/>
      <c r="I13" s="135"/>
      <c r="J13" s="21"/>
      <c r="K13" s="134"/>
      <c r="L13" s="135"/>
      <c r="M13" s="134"/>
      <c r="N13" s="13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>
      <c r="A14" s="78"/>
      <c r="B14" s="79" t="s">
        <v>48</v>
      </c>
      <c r="C14" s="79" t="s">
        <v>48</v>
      </c>
      <c r="D14" s="80"/>
      <c r="E14" s="66"/>
      <c r="F14" s="66"/>
      <c r="G14" s="66"/>
      <c r="H14" s="145"/>
      <c r="I14" s="135"/>
      <c r="J14" s="69"/>
      <c r="K14" s="138"/>
      <c r="L14" s="135"/>
      <c r="M14" s="138"/>
      <c r="N14" s="13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>
      <c r="A15" s="31" t="s">
        <v>49</v>
      </c>
      <c r="B15" s="5"/>
      <c r="C15" s="81"/>
      <c r="D15" s="21"/>
      <c r="E15" s="82">
        <f>SUM(E16:E18)</f>
        <v>66603.600000000006</v>
      </c>
      <c r="F15" s="40"/>
      <c r="G15" s="40"/>
      <c r="H15" s="36"/>
      <c r="I15" s="21"/>
      <c r="J15" s="69"/>
      <c r="K15" s="138"/>
      <c r="L15" s="135"/>
      <c r="M15" s="138"/>
      <c r="N15" s="13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>
      <c r="A16" s="37" t="s">
        <v>50</v>
      </c>
      <c r="B16" s="76"/>
      <c r="C16" s="81"/>
      <c r="D16" s="5"/>
      <c r="E16" s="83">
        <v>6398.3</v>
      </c>
      <c r="F16" s="84"/>
      <c r="G16" s="40"/>
      <c r="H16" s="68"/>
      <c r="I16" s="21"/>
      <c r="J16" s="69"/>
      <c r="K16" s="138"/>
      <c r="L16" s="135"/>
      <c r="M16" s="138"/>
      <c r="N16" s="13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>
      <c r="A17" s="37" t="s">
        <v>51</v>
      </c>
      <c r="B17" s="76"/>
      <c r="C17" s="81"/>
      <c r="D17" s="5"/>
      <c r="E17" s="83">
        <v>2340.8000000000002</v>
      </c>
      <c r="F17" s="84"/>
      <c r="G17" s="40"/>
      <c r="H17" s="36"/>
      <c r="I17" s="21"/>
      <c r="J17" s="69"/>
      <c r="K17" s="137"/>
      <c r="L17" s="135"/>
      <c r="M17" s="137"/>
      <c r="N17" s="13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6.5" customHeight="1">
      <c r="A18" s="37" t="s">
        <v>52</v>
      </c>
      <c r="B18" s="76"/>
      <c r="C18" s="147"/>
      <c r="D18" s="5"/>
      <c r="E18" s="85">
        <v>57864.5</v>
      </c>
      <c r="F18" s="84"/>
      <c r="G18" s="40"/>
      <c r="H18" s="36"/>
      <c r="I18" s="21"/>
      <c r="J18" s="21"/>
      <c r="K18" s="138"/>
      <c r="L18" s="135"/>
      <c r="M18" s="137"/>
      <c r="N18" s="13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>
      <c r="A19" s="37"/>
      <c r="B19" s="76"/>
      <c r="C19" s="135"/>
      <c r="D19" s="5"/>
      <c r="E19" s="86"/>
      <c r="F19" s="84"/>
      <c r="G19" s="87"/>
      <c r="H19" s="36"/>
      <c r="I19" s="21"/>
      <c r="J19" s="21"/>
      <c r="K19" s="138"/>
      <c r="L19" s="135"/>
      <c r="M19" s="138"/>
      <c r="N19" s="13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3.5" customHeight="1">
      <c r="A20" s="88" t="s">
        <v>53</v>
      </c>
      <c r="B20" s="72"/>
      <c r="C20" s="89"/>
      <c r="D20" s="6"/>
      <c r="E20" s="82">
        <f>SUM(E21:E24)</f>
        <v>-24428.200000000004</v>
      </c>
      <c r="F20" s="90"/>
      <c r="G20" s="91"/>
      <c r="H20" s="67"/>
      <c r="I20" s="17"/>
      <c r="J20" s="17"/>
      <c r="K20" s="143"/>
      <c r="L20" s="135"/>
      <c r="M20" s="143"/>
      <c r="N20" s="13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3.5" customHeight="1">
      <c r="A21" s="92" t="s">
        <v>54</v>
      </c>
      <c r="B21" s="76"/>
      <c r="C21" s="81"/>
      <c r="D21" s="5"/>
      <c r="E21" s="85">
        <v>-18032.900000000001</v>
      </c>
      <c r="F21" s="84"/>
      <c r="G21" s="87"/>
      <c r="H21" s="36"/>
      <c r="I21" s="21"/>
      <c r="J21" s="21"/>
      <c r="K21" s="142"/>
      <c r="L21" s="135"/>
      <c r="M21" s="142"/>
      <c r="N21" s="13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93" t="s">
        <v>55</v>
      </c>
      <c r="B22" s="61"/>
      <c r="C22" s="13"/>
      <c r="D22" s="5"/>
      <c r="E22" s="85">
        <v>-23.4</v>
      </c>
      <c r="F22" s="84"/>
      <c r="G22" s="87"/>
      <c r="H22" s="36"/>
      <c r="I22" s="21"/>
      <c r="J22" s="21"/>
      <c r="K22" s="75"/>
      <c r="L22" s="75"/>
      <c r="M22" s="75"/>
      <c r="N22" s="7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3.5" customHeight="1">
      <c r="A23" s="92" t="s">
        <v>27</v>
      </c>
      <c r="B23" s="76"/>
      <c r="C23" s="81"/>
      <c r="D23" s="5"/>
      <c r="E23" s="85">
        <v>-3418.5</v>
      </c>
      <c r="F23" s="84"/>
      <c r="G23" s="87"/>
      <c r="H23" s="41"/>
      <c r="I23" s="17"/>
      <c r="J23" s="21"/>
      <c r="K23" s="138"/>
      <c r="L23" s="135"/>
      <c r="M23" s="142"/>
      <c r="N23" s="13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3.5" customHeight="1">
      <c r="A24" s="92" t="s">
        <v>56</v>
      </c>
      <c r="B24" s="76"/>
      <c r="C24" s="81"/>
      <c r="D24" s="5"/>
      <c r="E24" s="85">
        <v>-2953.4</v>
      </c>
      <c r="F24" s="84"/>
      <c r="G24" s="87"/>
      <c r="H24" s="41"/>
      <c r="I24" s="17"/>
      <c r="J24" s="21"/>
      <c r="K24" s="134"/>
      <c r="L24" s="135"/>
      <c r="M24" s="134"/>
      <c r="N24" s="13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>
      <c r="A25" s="94"/>
      <c r="B25" s="5"/>
      <c r="C25" s="81"/>
      <c r="D25" s="5"/>
      <c r="E25" s="86"/>
      <c r="F25" s="84"/>
      <c r="G25" s="87"/>
      <c r="H25" s="36"/>
      <c r="I25" s="21"/>
      <c r="J25" s="22"/>
      <c r="K25" s="138"/>
      <c r="L25" s="135"/>
      <c r="M25" s="138"/>
      <c r="N25" s="13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31" t="s">
        <v>57</v>
      </c>
      <c r="B26" s="76"/>
      <c r="C26" s="81"/>
      <c r="D26" s="5"/>
      <c r="E26" s="95">
        <f>+E15+E20</f>
        <v>42175.4</v>
      </c>
      <c r="F26" s="84"/>
      <c r="G26" s="87"/>
      <c r="H26" s="68"/>
      <c r="I26" s="21"/>
      <c r="J26" s="69"/>
      <c r="K26" s="138"/>
      <c r="L26" s="135"/>
      <c r="M26" s="138"/>
      <c r="N26" s="13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3.5" customHeight="1">
      <c r="A27" s="92"/>
      <c r="B27" s="76"/>
      <c r="C27" s="81"/>
      <c r="D27" s="5"/>
      <c r="E27" s="83"/>
      <c r="F27" s="84"/>
      <c r="G27" s="40"/>
      <c r="H27" s="36"/>
      <c r="I27" s="21"/>
      <c r="J27" s="21"/>
      <c r="K27" s="70"/>
      <c r="L27" s="70"/>
      <c r="M27" s="46"/>
      <c r="N27" s="4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3.5" customHeight="1">
      <c r="A28" s="96" t="s">
        <v>58</v>
      </c>
      <c r="B28" s="97"/>
      <c r="C28" s="98"/>
      <c r="D28" s="99"/>
      <c r="E28" s="100">
        <v>14.2</v>
      </c>
      <c r="F28" s="101"/>
      <c r="G28" s="102"/>
      <c r="H28" s="103"/>
      <c r="I28" s="104"/>
      <c r="J28" s="104"/>
      <c r="K28" s="141"/>
      <c r="L28" s="135"/>
      <c r="M28" s="144"/>
      <c r="N28" s="135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13.5" customHeight="1">
      <c r="A29" s="92" t="s">
        <v>59</v>
      </c>
      <c r="B29" s="76"/>
      <c r="C29" s="81"/>
      <c r="D29" s="105"/>
      <c r="E29" s="106">
        <v>-16290.2</v>
      </c>
      <c r="F29" s="84"/>
      <c r="G29" s="39"/>
      <c r="H29" s="68"/>
      <c r="I29" s="21"/>
      <c r="J29" s="21"/>
      <c r="K29" s="142"/>
      <c r="L29" s="135"/>
      <c r="M29" s="137"/>
      <c r="N29" s="13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3.5" customHeight="1">
      <c r="A30" s="37"/>
      <c r="B30" s="76"/>
      <c r="C30" s="81"/>
      <c r="D30" s="5"/>
      <c r="E30" s="107"/>
      <c r="F30" s="84"/>
      <c r="G30" s="40"/>
      <c r="H30" s="36"/>
      <c r="I30" s="21"/>
      <c r="J30" s="21"/>
      <c r="K30" s="137"/>
      <c r="L30" s="135"/>
      <c r="M30" s="138"/>
      <c r="N30" s="13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3.5" customHeight="1">
      <c r="A31" s="33" t="s">
        <v>60</v>
      </c>
      <c r="B31" s="72"/>
      <c r="C31" s="89"/>
      <c r="D31" s="6"/>
      <c r="E31" s="95">
        <f>+E26+E28+E29</f>
        <v>25899.399999999998</v>
      </c>
      <c r="F31" s="6"/>
      <c r="G31" s="64"/>
      <c r="H31" s="67"/>
      <c r="I31" s="17"/>
      <c r="J31" s="108"/>
      <c r="K31" s="140"/>
      <c r="L31" s="135"/>
      <c r="M31" s="139"/>
      <c r="N31" s="13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5" customHeight="1">
      <c r="A32" s="76"/>
      <c r="B32" s="76"/>
      <c r="C32" s="81"/>
      <c r="D32" s="5"/>
      <c r="E32" s="83"/>
      <c r="F32" s="84"/>
      <c r="G32" s="40"/>
      <c r="H32" s="68"/>
      <c r="I32" s="21"/>
      <c r="J32" s="21"/>
      <c r="K32" s="70"/>
      <c r="L32" s="70"/>
      <c r="M32" s="46"/>
      <c r="N32" s="46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3.5" customHeight="1">
      <c r="A33" s="76" t="s">
        <v>61</v>
      </c>
      <c r="B33" s="76"/>
      <c r="C33" s="81"/>
      <c r="D33" s="5"/>
      <c r="E33" s="83">
        <v>12428.1</v>
      </c>
      <c r="F33" s="84"/>
      <c r="G33" s="40"/>
      <c r="H33" s="68"/>
      <c r="I33" s="21"/>
      <c r="J33" s="21"/>
      <c r="K33" s="138"/>
      <c r="L33" s="135"/>
      <c r="M33" s="137"/>
      <c r="N33" s="13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3.5" customHeight="1">
      <c r="A34" s="92" t="s">
        <v>62</v>
      </c>
      <c r="B34" s="76"/>
      <c r="C34" s="81"/>
      <c r="D34" s="5"/>
      <c r="E34" s="109">
        <v>-8625.4</v>
      </c>
      <c r="F34" s="84"/>
      <c r="G34" s="87"/>
      <c r="H34" s="36"/>
      <c r="I34" s="21"/>
      <c r="J34" s="21"/>
      <c r="K34" s="138"/>
      <c r="L34" s="135"/>
      <c r="M34" s="138"/>
      <c r="N34" s="13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3.5" customHeight="1">
      <c r="A35" s="94"/>
      <c r="B35" s="5"/>
      <c r="C35" s="81"/>
      <c r="D35" s="5"/>
      <c r="E35" s="86"/>
      <c r="F35" s="84"/>
      <c r="G35" s="110"/>
      <c r="H35" s="36"/>
      <c r="I35" s="21"/>
      <c r="J35" s="111"/>
      <c r="K35" s="138"/>
      <c r="L35" s="135"/>
      <c r="M35" s="138"/>
      <c r="N35" s="13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31" t="s">
        <v>63</v>
      </c>
      <c r="B36" s="6"/>
      <c r="C36" s="89"/>
      <c r="D36" s="6"/>
      <c r="E36" s="112">
        <f>+E31+E33+E34</f>
        <v>29702.1</v>
      </c>
      <c r="F36" s="90"/>
      <c r="G36" s="113"/>
      <c r="H36" s="41"/>
      <c r="I36" s="17"/>
      <c r="J36" s="114"/>
      <c r="K36" s="17"/>
      <c r="L36" s="17"/>
      <c r="M36" s="17"/>
      <c r="N36" s="115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7.25" customHeight="1">
      <c r="A37" s="116" t="s">
        <v>64</v>
      </c>
      <c r="B37" s="5"/>
      <c r="C37" s="81"/>
      <c r="D37" s="5"/>
      <c r="E37" s="85">
        <v>299.39999999999998</v>
      </c>
      <c r="F37" s="84"/>
      <c r="G37" s="87"/>
      <c r="H37" s="36"/>
      <c r="I37" s="21"/>
      <c r="J37" s="21"/>
      <c r="K37" s="21"/>
      <c r="L37" s="46"/>
      <c r="M37" s="22"/>
      <c r="N37" s="2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.75" customHeight="1">
      <c r="A38" s="10" t="s">
        <v>65</v>
      </c>
      <c r="B38" s="5"/>
      <c r="C38" s="81"/>
      <c r="D38" s="5"/>
      <c r="E38" s="117">
        <v>6888.3</v>
      </c>
      <c r="F38" s="84"/>
      <c r="G38" s="87"/>
      <c r="H38" s="118"/>
      <c r="I38" s="69"/>
      <c r="J38" s="119"/>
      <c r="K38" s="119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 customHeight="1">
      <c r="A39" s="37"/>
      <c r="B39" s="76"/>
      <c r="C39" s="81"/>
      <c r="D39" s="5"/>
      <c r="E39" s="86"/>
      <c r="F39" s="84"/>
      <c r="G39" s="87"/>
      <c r="H39" s="12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" customHeight="1">
      <c r="A40" s="33" t="s">
        <v>66</v>
      </c>
      <c r="B40" s="72"/>
      <c r="C40" s="89"/>
      <c r="D40" s="6"/>
      <c r="E40" s="112">
        <f>+E36+E37+E38</f>
        <v>36889.800000000003</v>
      </c>
      <c r="F40" s="90"/>
      <c r="G40" s="113"/>
      <c r="H40" s="12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5" customHeight="1">
      <c r="A41" s="88" t="s">
        <v>67</v>
      </c>
      <c r="B41" s="76"/>
      <c r="C41" s="81"/>
      <c r="D41" s="5"/>
      <c r="E41" s="86"/>
      <c r="F41" s="84"/>
      <c r="G41" s="87"/>
      <c r="H41" s="122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3.5" customHeight="1">
      <c r="A42" s="116" t="s">
        <v>68</v>
      </c>
      <c r="B42" s="5"/>
      <c r="C42" s="81"/>
      <c r="D42" s="5"/>
      <c r="E42" s="85">
        <v>-11552.5</v>
      </c>
      <c r="F42" s="84"/>
      <c r="G42" s="87"/>
      <c r="H42" s="122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0.25" customHeight="1">
      <c r="A43" s="123" t="s">
        <v>69</v>
      </c>
      <c r="B43" s="5"/>
      <c r="C43" s="81"/>
      <c r="D43" s="5"/>
      <c r="E43" s="85">
        <v>-9582.2999999999993</v>
      </c>
      <c r="F43" s="84"/>
      <c r="G43" s="87"/>
      <c r="H43" s="120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3.5" customHeight="1">
      <c r="A44" s="123" t="s">
        <v>70</v>
      </c>
      <c r="B44" s="5"/>
      <c r="C44" s="81"/>
      <c r="D44" s="5"/>
      <c r="E44" s="85">
        <v>-1709.6</v>
      </c>
      <c r="F44" s="84"/>
      <c r="G44" s="87"/>
      <c r="H44" s="12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3.5" customHeight="1">
      <c r="A45" s="123" t="s">
        <v>71</v>
      </c>
      <c r="B45" s="5"/>
      <c r="C45" s="81"/>
      <c r="D45" s="5"/>
      <c r="E45" s="109">
        <v>-1655.5</v>
      </c>
      <c r="F45" s="84"/>
      <c r="G45" s="87"/>
      <c r="H45" s="120"/>
      <c r="I45" s="5"/>
      <c r="J45" s="12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126" t="s">
        <v>72</v>
      </c>
      <c r="B46" s="5"/>
      <c r="C46" s="13"/>
      <c r="D46" s="5"/>
      <c r="E46" s="112">
        <f>+E40+E42+E43+E44+E45</f>
        <v>12389.900000000003</v>
      </c>
      <c r="F46" s="5"/>
      <c r="G46" s="87"/>
      <c r="H46" s="122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3.5" customHeight="1">
      <c r="A47" s="123" t="s">
        <v>73</v>
      </c>
      <c r="B47" s="76"/>
      <c r="C47" s="13"/>
      <c r="D47" s="105"/>
      <c r="E47" s="106">
        <v>-2378.8000000000002</v>
      </c>
      <c r="F47" s="84"/>
      <c r="G47" s="87"/>
      <c r="H47" s="12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3.5" customHeight="1">
      <c r="A48" s="126" t="s">
        <v>74</v>
      </c>
      <c r="B48" s="5"/>
      <c r="C48" s="13"/>
      <c r="D48" s="76"/>
      <c r="E48" s="127">
        <f>+E46+E47</f>
        <v>10011.100000000002</v>
      </c>
      <c r="F48" s="40"/>
      <c r="G48" s="40"/>
      <c r="H48" s="12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3.5" customHeight="1">
      <c r="A49" s="10"/>
      <c r="B49" s="76"/>
      <c r="C49" s="13"/>
      <c r="D49" s="76"/>
      <c r="E49" s="128"/>
      <c r="F49" s="40"/>
      <c r="G49" s="40"/>
      <c r="H49" s="122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3.5" customHeight="1">
      <c r="A50" s="1" t="s">
        <v>75</v>
      </c>
      <c r="C50" s="13"/>
      <c r="D50" s="76"/>
      <c r="E50" s="128"/>
      <c r="F50" s="40"/>
      <c r="G50" s="128"/>
      <c r="H50" s="122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3.25" customHeight="1">
      <c r="A51" s="136" t="s">
        <v>76</v>
      </c>
      <c r="B51" s="135"/>
      <c r="C51" s="135"/>
      <c r="D51" s="76"/>
      <c r="E51" s="128"/>
      <c r="F51" s="40"/>
      <c r="G51" s="40"/>
      <c r="H51" s="12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3.5" customHeight="1">
      <c r="A52" s="136" t="s">
        <v>77</v>
      </c>
      <c r="B52" s="135"/>
      <c r="C52" s="135"/>
      <c r="D52" s="76"/>
      <c r="E52" s="130">
        <f>E48/150000</f>
        <v>6.6740666666666684E-2</v>
      </c>
      <c r="F52" s="40"/>
      <c r="G52" s="128"/>
      <c r="H52" s="12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3.5" customHeight="1">
      <c r="A53" s="129"/>
      <c r="D53" s="105"/>
      <c r="E53" s="130"/>
      <c r="F53" s="40"/>
      <c r="G53" s="128"/>
      <c r="H53" s="12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>
      <c r="B54" s="5"/>
      <c r="C54" s="13"/>
      <c r="D54" s="76"/>
      <c r="E54" s="66"/>
      <c r="F54" s="66"/>
      <c r="G54" s="66"/>
      <c r="H54" s="12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5" customHeight="1">
      <c r="A55" s="65">
        <f>BALANCES!A57</f>
        <v>0</v>
      </c>
      <c r="B55" s="152"/>
      <c r="C55" s="153"/>
      <c r="D55" s="154"/>
      <c r="E55" s="153"/>
      <c r="F55" s="66"/>
      <c r="G55" s="66"/>
      <c r="H55" s="120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>
      <c r="A56" s="5"/>
      <c r="B56" s="152"/>
      <c r="C56" s="153"/>
      <c r="D56" s="154"/>
      <c r="E56" s="153"/>
      <c r="F56" s="66"/>
      <c r="G56" s="66"/>
      <c r="H56" s="120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>
      <c r="A57" s="5"/>
      <c r="B57" s="65"/>
      <c r="C57" s="13"/>
      <c r="D57" s="5"/>
      <c r="E57" s="66"/>
      <c r="F57" s="66"/>
      <c r="G57" s="66"/>
      <c r="H57" s="120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>
      <c r="A58" s="5"/>
      <c r="B58" s="5"/>
      <c r="C58" s="13"/>
      <c r="D58" s="5"/>
      <c r="E58" s="66"/>
      <c r="F58" s="66"/>
      <c r="G58" s="66"/>
      <c r="H58" s="120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>
      <c r="A59" s="5"/>
      <c r="B59" s="5"/>
      <c r="C59" s="13"/>
      <c r="D59" s="5"/>
      <c r="E59" s="66"/>
      <c r="F59" s="66"/>
      <c r="G59" s="66"/>
      <c r="H59" s="120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>
      <c r="A60" s="5"/>
      <c r="B60" s="5"/>
      <c r="C60" s="13"/>
      <c r="D60" s="5"/>
      <c r="E60" s="66"/>
      <c r="F60" s="66"/>
      <c r="G60" s="66"/>
      <c r="H60" s="12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>
      <c r="A61" s="5"/>
      <c r="B61" s="5"/>
      <c r="C61" s="13"/>
      <c r="D61" s="5"/>
      <c r="E61" s="66"/>
      <c r="F61" s="66"/>
      <c r="G61" s="66"/>
      <c r="H61" s="12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>
      <c r="A62" s="5"/>
      <c r="B62" s="5"/>
      <c r="C62" s="13"/>
      <c r="D62" s="5"/>
      <c r="E62" s="66"/>
      <c r="F62" s="66"/>
      <c r="G62" s="66"/>
      <c r="H62" s="120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>
      <c r="A63" s="5"/>
      <c r="B63" s="5"/>
      <c r="C63" s="13"/>
      <c r="D63" s="5"/>
      <c r="E63" s="66"/>
      <c r="F63" s="66"/>
      <c r="G63" s="66"/>
      <c r="H63" s="12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>
      <c r="A64" s="5"/>
      <c r="B64" s="5"/>
      <c r="C64" s="13"/>
      <c r="D64" s="5"/>
      <c r="E64" s="66"/>
      <c r="F64" s="66"/>
      <c r="G64" s="66"/>
      <c r="H64" s="120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>
      <c r="A65" s="5"/>
      <c r="B65" s="5"/>
      <c r="C65" s="13"/>
      <c r="D65" s="5"/>
      <c r="E65" s="66"/>
      <c r="F65" s="66"/>
      <c r="G65" s="66"/>
      <c r="H65" s="120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>
      <c r="A66" s="5"/>
      <c r="B66" s="5"/>
      <c r="C66" s="13"/>
      <c r="D66" s="5"/>
      <c r="E66" s="66"/>
      <c r="F66" s="66"/>
      <c r="G66" s="66"/>
      <c r="H66" s="120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>
      <c r="A67" s="5"/>
      <c r="B67" s="5"/>
      <c r="C67" s="13"/>
      <c r="D67" s="5"/>
      <c r="E67" s="66"/>
      <c r="F67" s="66"/>
      <c r="G67" s="66"/>
      <c r="H67" s="120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>
      <c r="A68" s="5"/>
      <c r="B68" s="5"/>
      <c r="C68" s="13"/>
      <c r="D68" s="5"/>
      <c r="E68" s="66"/>
      <c r="F68" s="66"/>
      <c r="G68" s="66"/>
      <c r="H68" s="120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>
      <c r="A69" s="5"/>
      <c r="B69" s="5"/>
      <c r="C69" s="13"/>
      <c r="D69" s="5"/>
      <c r="E69" s="66"/>
      <c r="F69" s="66"/>
      <c r="G69" s="66"/>
      <c r="H69" s="120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>
      <c r="A70" s="5"/>
      <c r="B70" s="5"/>
      <c r="C70" s="13"/>
      <c r="D70" s="5"/>
      <c r="E70" s="66"/>
      <c r="F70" s="66"/>
      <c r="G70" s="66"/>
      <c r="H70" s="120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>
      <c r="A71" s="5"/>
      <c r="B71" s="5"/>
      <c r="C71" s="13"/>
      <c r="D71" s="5"/>
      <c r="E71" s="66"/>
      <c r="F71" s="66"/>
      <c r="G71" s="66"/>
      <c r="H71" s="120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5"/>
      <c r="B72" s="5"/>
      <c r="C72" s="13"/>
      <c r="D72" s="5"/>
      <c r="E72" s="66"/>
      <c r="F72" s="66"/>
      <c r="G72" s="66"/>
      <c r="H72" s="120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5"/>
      <c r="B73" s="5"/>
      <c r="C73" s="13"/>
      <c r="D73" s="5"/>
      <c r="E73" s="66"/>
      <c r="F73" s="66"/>
      <c r="G73" s="66"/>
      <c r="H73" s="12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2"/>
      <c r="D74" s="5"/>
      <c r="E74" s="66"/>
      <c r="F74" s="66"/>
      <c r="G74" s="66"/>
      <c r="H74" s="120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13"/>
      <c r="D75" s="5"/>
      <c r="E75" s="66"/>
      <c r="F75" s="66"/>
      <c r="G75" s="66"/>
      <c r="H75" s="12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>
      <c r="A76" s="5"/>
      <c r="B76" s="5"/>
      <c r="C76" s="13"/>
      <c r="D76" s="5"/>
      <c r="E76" s="66"/>
      <c r="F76" s="66"/>
      <c r="G76" s="66"/>
      <c r="H76" s="120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>
      <c r="A77" s="5"/>
      <c r="B77" s="5"/>
      <c r="C77" s="13"/>
      <c r="D77" s="5"/>
      <c r="E77" s="66"/>
      <c r="F77" s="66"/>
      <c r="G77" s="66"/>
      <c r="H77" s="120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>
      <c r="A78" s="5"/>
      <c r="B78" s="5"/>
      <c r="C78" s="13"/>
      <c r="D78" s="5"/>
      <c r="E78" s="66"/>
      <c r="F78" s="66"/>
      <c r="G78" s="66"/>
      <c r="H78" s="120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>
      <c r="A79" s="5"/>
      <c r="B79" s="5"/>
      <c r="C79" s="13"/>
      <c r="D79" s="5"/>
      <c r="E79" s="66"/>
      <c r="F79" s="66"/>
      <c r="G79" s="66"/>
      <c r="H79" s="120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>
      <c r="A80" s="5"/>
      <c r="B80" s="5"/>
      <c r="C80" s="13"/>
      <c r="D80" s="5"/>
      <c r="E80" s="66"/>
      <c r="F80" s="66"/>
      <c r="G80" s="66"/>
      <c r="H80" s="120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>
      <c r="A81" s="5"/>
      <c r="B81" s="5"/>
      <c r="C81" s="13"/>
      <c r="D81" s="5"/>
      <c r="E81" s="66"/>
      <c r="F81" s="66"/>
      <c r="G81" s="66"/>
      <c r="H81" s="120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>
      <c r="A82" s="5"/>
      <c r="B82" s="5"/>
      <c r="C82" s="13"/>
      <c r="D82" s="5"/>
      <c r="E82" s="66"/>
      <c r="F82" s="66"/>
      <c r="G82" s="66"/>
      <c r="H82" s="120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>
      <c r="A83" s="5"/>
      <c r="B83" s="5"/>
      <c r="C83" s="13"/>
      <c r="D83" s="5"/>
      <c r="E83" s="66"/>
      <c r="F83" s="66"/>
      <c r="G83" s="66"/>
      <c r="H83" s="120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>
      <c r="A84" s="5"/>
      <c r="B84" s="5"/>
      <c r="C84" s="13"/>
      <c r="D84" s="5"/>
      <c r="E84" s="66"/>
      <c r="F84" s="66"/>
      <c r="G84" s="66"/>
      <c r="H84" s="120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>
      <c r="A85" s="5"/>
      <c r="B85" s="5"/>
      <c r="C85" s="13"/>
      <c r="D85" s="5"/>
      <c r="E85" s="66"/>
      <c r="F85" s="66"/>
      <c r="G85" s="66"/>
      <c r="H85" s="120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>
      <c r="A86" s="5"/>
      <c r="B86" s="5"/>
      <c r="C86" s="13"/>
      <c r="D86" s="5"/>
      <c r="E86" s="66"/>
      <c r="F86" s="66"/>
      <c r="G86" s="66"/>
      <c r="H86" s="120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>
      <c r="A87" s="5"/>
      <c r="B87" s="5"/>
      <c r="C87" s="13"/>
      <c r="D87" s="5"/>
      <c r="E87" s="66"/>
      <c r="F87" s="66"/>
      <c r="G87" s="66"/>
      <c r="H87" s="120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>
      <c r="A88" s="5"/>
      <c r="B88" s="5"/>
      <c r="C88" s="13"/>
      <c r="D88" s="5"/>
      <c r="E88" s="66"/>
      <c r="F88" s="66"/>
      <c r="G88" s="66"/>
      <c r="H88" s="120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>
      <c r="A89" s="5"/>
      <c r="B89" s="5"/>
      <c r="C89" s="13"/>
      <c r="D89" s="5"/>
      <c r="E89" s="66"/>
      <c r="F89" s="66"/>
      <c r="G89" s="66"/>
      <c r="H89" s="120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>
      <c r="A90" s="5"/>
      <c r="B90" s="5"/>
      <c r="C90" s="13"/>
      <c r="D90" s="5"/>
      <c r="E90" s="66"/>
      <c r="F90" s="66"/>
      <c r="G90" s="66"/>
      <c r="H90" s="120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>
      <c r="A91" s="5"/>
      <c r="B91" s="5"/>
      <c r="C91" s="13"/>
      <c r="D91" s="5"/>
      <c r="E91" s="66"/>
      <c r="F91" s="66"/>
      <c r="G91" s="66"/>
      <c r="H91" s="120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>
      <c r="A92" s="5"/>
      <c r="B92" s="5"/>
      <c r="C92" s="13"/>
      <c r="D92" s="5"/>
      <c r="E92" s="66"/>
      <c r="F92" s="66"/>
      <c r="G92" s="66"/>
      <c r="H92" s="120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>
      <c r="A93" s="5"/>
      <c r="B93" s="5"/>
      <c r="C93" s="13"/>
      <c r="D93" s="5"/>
      <c r="E93" s="66"/>
      <c r="F93" s="66"/>
      <c r="G93" s="66"/>
      <c r="H93" s="120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>
      <c r="A94" s="5"/>
      <c r="B94" s="5"/>
      <c r="C94" s="13"/>
      <c r="D94" s="5"/>
      <c r="E94" s="66"/>
      <c r="F94" s="66"/>
      <c r="G94" s="66"/>
      <c r="H94" s="120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>
      <c r="A95" s="5"/>
      <c r="B95" s="5"/>
      <c r="C95" s="13"/>
      <c r="D95" s="5"/>
      <c r="E95" s="66"/>
      <c r="F95" s="66"/>
      <c r="G95" s="66"/>
      <c r="H95" s="120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>
      <c r="A96" s="5"/>
      <c r="B96" s="5"/>
      <c r="C96" s="13"/>
      <c r="D96" s="5"/>
      <c r="E96" s="66"/>
      <c r="F96" s="66"/>
      <c r="G96" s="66"/>
      <c r="H96" s="120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>
      <c r="A97" s="5"/>
      <c r="B97" s="5"/>
      <c r="C97" s="13"/>
      <c r="D97" s="5"/>
      <c r="E97" s="66"/>
      <c r="F97" s="66"/>
      <c r="G97" s="66"/>
      <c r="H97" s="12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>
      <c r="A98" s="5"/>
      <c r="B98" s="5"/>
      <c r="C98" s="13"/>
      <c r="D98" s="5"/>
      <c r="E98" s="66"/>
      <c r="F98" s="66"/>
      <c r="G98" s="66"/>
      <c r="H98" s="120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>
      <c r="A99" s="5"/>
      <c r="B99" s="5"/>
      <c r="C99" s="13"/>
      <c r="D99" s="5"/>
      <c r="E99" s="66"/>
      <c r="F99" s="66"/>
      <c r="G99" s="66"/>
      <c r="H99" s="12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>
      <c r="A100" s="5"/>
      <c r="B100" s="5"/>
      <c r="C100" s="13"/>
      <c r="D100" s="5"/>
      <c r="E100" s="66"/>
      <c r="F100" s="66"/>
      <c r="G100" s="66"/>
      <c r="H100" s="120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>
      <c r="A101" s="5"/>
      <c r="B101" s="5"/>
      <c r="C101" s="13"/>
      <c r="D101" s="5"/>
      <c r="E101" s="66"/>
      <c r="F101" s="66"/>
      <c r="G101" s="66"/>
      <c r="H101" s="12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>
      <c r="A102" s="5"/>
      <c r="B102" s="5"/>
      <c r="C102" s="13"/>
      <c r="D102" s="5"/>
      <c r="E102" s="66"/>
      <c r="F102" s="66"/>
      <c r="G102" s="66"/>
      <c r="H102" s="120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>
      <c r="A103" s="5"/>
      <c r="B103" s="5"/>
      <c r="C103" s="13"/>
      <c r="D103" s="5"/>
      <c r="E103" s="66"/>
      <c r="F103" s="66"/>
      <c r="G103" s="66"/>
      <c r="H103" s="120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>
      <c r="A104" s="5"/>
      <c r="B104" s="5"/>
      <c r="C104" s="13"/>
      <c r="D104" s="5"/>
      <c r="E104" s="66"/>
      <c r="F104" s="66"/>
      <c r="G104" s="66"/>
      <c r="H104" s="120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>
      <c r="A105" s="5"/>
      <c r="B105" s="5"/>
      <c r="C105" s="13"/>
      <c r="D105" s="5"/>
      <c r="E105" s="66"/>
      <c r="F105" s="66"/>
      <c r="G105" s="66"/>
      <c r="H105" s="120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>
      <c r="A106" s="5"/>
      <c r="B106" s="5"/>
      <c r="C106" s="13"/>
      <c r="D106" s="5"/>
      <c r="E106" s="66"/>
      <c r="F106" s="66"/>
      <c r="G106" s="66"/>
      <c r="H106" s="120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>
      <c r="A107" s="5"/>
      <c r="B107" s="5"/>
      <c r="C107" s="13"/>
      <c r="D107" s="5"/>
      <c r="E107" s="66"/>
      <c r="F107" s="66"/>
      <c r="G107" s="66"/>
      <c r="H107" s="120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>
      <c r="A108" s="5"/>
      <c r="B108" s="5"/>
      <c r="C108" s="13"/>
      <c r="D108" s="5"/>
      <c r="E108" s="66"/>
      <c r="F108" s="66"/>
      <c r="G108" s="66"/>
      <c r="H108" s="120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>
      <c r="A109" s="5"/>
      <c r="B109" s="5"/>
      <c r="C109" s="13"/>
      <c r="D109" s="5"/>
      <c r="E109" s="66"/>
      <c r="F109" s="66"/>
      <c r="G109" s="66"/>
      <c r="H109" s="120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>
      <c r="A110" s="5"/>
      <c r="B110" s="5"/>
      <c r="C110" s="13"/>
      <c r="D110" s="5"/>
      <c r="E110" s="66"/>
      <c r="F110" s="66"/>
      <c r="G110" s="66"/>
      <c r="H110" s="120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>
      <c r="A111" s="5"/>
      <c r="B111" s="5"/>
      <c r="C111" s="13"/>
      <c r="D111" s="5"/>
      <c r="E111" s="66"/>
      <c r="F111" s="66"/>
      <c r="G111" s="66"/>
      <c r="H111" s="120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>
      <c r="A112" s="5"/>
      <c r="B112" s="5"/>
      <c r="C112" s="13"/>
      <c r="D112" s="5"/>
      <c r="E112" s="66"/>
      <c r="F112" s="66"/>
      <c r="G112" s="66"/>
      <c r="H112" s="120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>
      <c r="A113" s="5"/>
      <c r="B113" s="5"/>
      <c r="C113" s="13"/>
      <c r="D113" s="5"/>
      <c r="E113" s="66"/>
      <c r="F113" s="66"/>
      <c r="G113" s="66"/>
      <c r="H113" s="120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>
      <c r="A114" s="5"/>
      <c r="B114" s="5"/>
      <c r="C114" s="13"/>
      <c r="D114" s="5"/>
      <c r="E114" s="66"/>
      <c r="F114" s="66"/>
      <c r="G114" s="66"/>
      <c r="H114" s="120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>
      <c r="A115" s="5"/>
      <c r="B115" s="5"/>
      <c r="C115" s="13"/>
      <c r="D115" s="5"/>
      <c r="E115" s="66"/>
      <c r="F115" s="66"/>
      <c r="G115" s="66"/>
      <c r="H115" s="120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>
      <c r="A116" s="5"/>
      <c r="B116" s="5"/>
      <c r="C116" s="13"/>
      <c r="D116" s="5"/>
      <c r="E116" s="66"/>
      <c r="F116" s="66"/>
      <c r="G116" s="66"/>
      <c r="H116" s="120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>
      <c r="A117" s="5"/>
      <c r="B117" s="5"/>
      <c r="C117" s="13"/>
      <c r="D117" s="5"/>
      <c r="E117" s="66"/>
      <c r="F117" s="66"/>
      <c r="G117" s="66"/>
      <c r="H117" s="120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>
      <c r="A118" s="5"/>
      <c r="B118" s="5"/>
      <c r="C118" s="13"/>
      <c r="D118" s="5"/>
      <c r="E118" s="66"/>
      <c r="F118" s="66"/>
      <c r="G118" s="66"/>
      <c r="H118" s="120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>
      <c r="A119" s="5"/>
      <c r="B119" s="5"/>
      <c r="C119" s="13"/>
      <c r="D119" s="5"/>
      <c r="E119" s="66"/>
      <c r="F119" s="66"/>
      <c r="G119" s="66"/>
      <c r="H119" s="120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>
      <c r="A120" s="5"/>
      <c r="B120" s="5"/>
      <c r="C120" s="13"/>
      <c r="D120" s="5"/>
      <c r="E120" s="66"/>
      <c r="F120" s="66"/>
      <c r="G120" s="66"/>
      <c r="H120" s="120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>
      <c r="A121" s="5"/>
      <c r="B121" s="5"/>
      <c r="C121" s="13"/>
      <c r="D121" s="5"/>
      <c r="E121" s="66"/>
      <c r="F121" s="66"/>
      <c r="G121" s="66"/>
      <c r="H121" s="120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>
      <c r="A122" s="5"/>
      <c r="B122" s="5"/>
      <c r="C122" s="13"/>
      <c r="D122" s="5"/>
      <c r="E122" s="66"/>
      <c r="F122" s="66"/>
      <c r="G122" s="66"/>
      <c r="H122" s="120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>
      <c r="A123" s="5"/>
      <c r="B123" s="5"/>
      <c r="C123" s="13"/>
      <c r="D123" s="5"/>
      <c r="E123" s="66"/>
      <c r="F123" s="66"/>
      <c r="G123" s="66"/>
      <c r="H123" s="120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>
      <c r="A124" s="5"/>
      <c r="B124" s="5"/>
      <c r="C124" s="13"/>
      <c r="D124" s="5"/>
      <c r="E124" s="66"/>
      <c r="F124" s="66"/>
      <c r="G124" s="66"/>
      <c r="H124" s="120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>
      <c r="A125" s="5"/>
      <c r="B125" s="5"/>
      <c r="C125" s="13"/>
      <c r="D125" s="5"/>
      <c r="E125" s="66"/>
      <c r="F125" s="66"/>
      <c r="G125" s="66"/>
      <c r="H125" s="120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>
      <c r="A126" s="5"/>
      <c r="B126" s="5"/>
      <c r="C126" s="13"/>
      <c r="D126" s="5"/>
      <c r="E126" s="66"/>
      <c r="F126" s="66"/>
      <c r="G126" s="66"/>
      <c r="H126" s="120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>
      <c r="A127" s="5"/>
      <c r="B127" s="5"/>
      <c r="C127" s="13"/>
      <c r="D127" s="5"/>
      <c r="E127" s="66"/>
      <c r="F127" s="66"/>
      <c r="G127" s="66"/>
      <c r="H127" s="120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>
      <c r="A128" s="5"/>
      <c r="B128" s="5"/>
      <c r="C128" s="13"/>
      <c r="D128" s="5"/>
      <c r="E128" s="66"/>
      <c r="F128" s="66"/>
      <c r="G128" s="66"/>
      <c r="H128" s="120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>
      <c r="A129" s="5"/>
      <c r="B129" s="5"/>
      <c r="C129" s="13"/>
      <c r="D129" s="5"/>
      <c r="E129" s="66"/>
      <c r="F129" s="66"/>
      <c r="G129" s="66"/>
      <c r="H129" s="120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>
      <c r="A130" s="5"/>
      <c r="B130" s="5"/>
      <c r="C130" s="13"/>
      <c r="D130" s="5"/>
      <c r="E130" s="66"/>
      <c r="F130" s="66"/>
      <c r="G130" s="66"/>
      <c r="H130" s="120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>
      <c r="A131" s="5"/>
      <c r="B131" s="5"/>
      <c r="C131" s="13"/>
      <c r="D131" s="5"/>
      <c r="E131" s="66"/>
      <c r="F131" s="66"/>
      <c r="G131" s="66"/>
      <c r="H131" s="120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>
      <c r="A132" s="5"/>
      <c r="B132" s="5"/>
      <c r="C132" s="13"/>
      <c r="D132" s="5"/>
      <c r="E132" s="66"/>
      <c r="F132" s="66"/>
      <c r="G132" s="66"/>
      <c r="H132" s="120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>
      <c r="A133" s="5"/>
      <c r="B133" s="5"/>
      <c r="C133" s="13"/>
      <c r="D133" s="5"/>
      <c r="E133" s="66"/>
      <c r="F133" s="66"/>
      <c r="G133" s="66"/>
      <c r="H133" s="120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>
      <c r="A134" s="5"/>
      <c r="B134" s="5"/>
      <c r="C134" s="13"/>
      <c r="D134" s="5"/>
      <c r="E134" s="66"/>
      <c r="F134" s="66"/>
      <c r="G134" s="66"/>
      <c r="H134" s="120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>
      <c r="A135" s="5"/>
      <c r="B135" s="5"/>
      <c r="C135" s="13"/>
      <c r="D135" s="5"/>
      <c r="E135" s="66"/>
      <c r="F135" s="66"/>
      <c r="G135" s="66"/>
      <c r="H135" s="120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>
      <c r="A136" s="5"/>
      <c r="B136" s="5"/>
      <c r="C136" s="13"/>
      <c r="D136" s="5"/>
      <c r="E136" s="66"/>
      <c r="F136" s="66"/>
      <c r="G136" s="66"/>
      <c r="H136" s="120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>
      <c r="A137" s="5"/>
      <c r="B137" s="5"/>
      <c r="C137" s="13"/>
      <c r="D137" s="5"/>
      <c r="E137" s="66"/>
      <c r="F137" s="66"/>
      <c r="G137" s="66"/>
      <c r="H137" s="120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>
      <c r="A138" s="5"/>
      <c r="B138" s="5"/>
      <c r="C138" s="13"/>
      <c r="D138" s="5"/>
      <c r="E138" s="66"/>
      <c r="F138" s="66"/>
      <c r="G138" s="66"/>
      <c r="H138" s="120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>
      <c r="A139" s="5"/>
      <c r="B139" s="5"/>
      <c r="C139" s="13"/>
      <c r="D139" s="5"/>
      <c r="E139" s="66"/>
      <c r="F139" s="66"/>
      <c r="G139" s="66"/>
      <c r="H139" s="120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>
      <c r="A140" s="5"/>
      <c r="B140" s="5"/>
      <c r="C140" s="13"/>
      <c r="D140" s="5"/>
      <c r="E140" s="66"/>
      <c r="F140" s="66"/>
      <c r="G140" s="66"/>
      <c r="H140" s="120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>
      <c r="A141" s="5"/>
      <c r="B141" s="5"/>
      <c r="C141" s="13"/>
      <c r="D141" s="5"/>
      <c r="E141" s="66"/>
      <c r="F141" s="66"/>
      <c r="G141" s="66"/>
      <c r="H141" s="120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>
      <c r="A142" s="5"/>
      <c r="B142" s="5"/>
      <c r="C142" s="13"/>
      <c r="D142" s="5"/>
      <c r="E142" s="66"/>
      <c r="F142" s="66"/>
      <c r="G142" s="66"/>
      <c r="H142" s="120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>
      <c r="A143" s="5"/>
      <c r="B143" s="5"/>
      <c r="C143" s="13"/>
      <c r="D143" s="5"/>
      <c r="E143" s="66"/>
      <c r="F143" s="66"/>
      <c r="G143" s="66"/>
      <c r="H143" s="120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>
      <c r="A144" s="5"/>
      <c r="B144" s="5"/>
      <c r="C144" s="13"/>
      <c r="D144" s="5"/>
      <c r="E144" s="66"/>
      <c r="F144" s="66"/>
      <c r="G144" s="66"/>
      <c r="H144" s="120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>
      <c r="A145" s="5"/>
      <c r="B145" s="5"/>
      <c r="C145" s="13"/>
      <c r="D145" s="5"/>
      <c r="E145" s="66"/>
      <c r="F145" s="66"/>
      <c r="G145" s="66"/>
      <c r="H145" s="120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>
      <c r="A146" s="5"/>
      <c r="B146" s="5"/>
      <c r="C146" s="13"/>
      <c r="D146" s="5"/>
      <c r="E146" s="66"/>
      <c r="F146" s="66"/>
      <c r="G146" s="66"/>
      <c r="H146" s="120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>
      <c r="A147" s="5"/>
      <c r="B147" s="5"/>
      <c r="C147" s="13"/>
      <c r="D147" s="5"/>
      <c r="E147" s="66"/>
      <c r="F147" s="66"/>
      <c r="G147" s="66"/>
      <c r="H147" s="120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>
      <c r="A148" s="5"/>
      <c r="B148" s="5"/>
      <c r="C148" s="13"/>
      <c r="D148" s="5"/>
      <c r="E148" s="66"/>
      <c r="F148" s="66"/>
      <c r="G148" s="66"/>
      <c r="H148" s="120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>
      <c r="A149" s="5"/>
      <c r="B149" s="5"/>
      <c r="C149" s="13"/>
      <c r="D149" s="5"/>
      <c r="E149" s="66"/>
      <c r="F149" s="66"/>
      <c r="G149" s="66"/>
      <c r="H149" s="120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>
      <c r="A150" s="5"/>
      <c r="B150" s="5"/>
      <c r="C150" s="13"/>
      <c r="D150" s="5"/>
      <c r="E150" s="66"/>
      <c r="F150" s="66"/>
      <c r="G150" s="66"/>
      <c r="H150" s="120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>
      <c r="A151" s="5"/>
      <c r="B151" s="5"/>
      <c r="C151" s="13"/>
      <c r="D151" s="5"/>
      <c r="E151" s="66"/>
      <c r="F151" s="66"/>
      <c r="G151" s="66"/>
      <c r="H151" s="120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>
      <c r="A152" s="5"/>
      <c r="B152" s="5"/>
      <c r="C152" s="13"/>
      <c r="D152" s="5"/>
      <c r="E152" s="66"/>
      <c r="F152" s="66"/>
      <c r="G152" s="66"/>
      <c r="H152" s="120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>
      <c r="A153" s="5"/>
      <c r="B153" s="5"/>
      <c r="C153" s="13"/>
      <c r="D153" s="5"/>
      <c r="E153" s="66"/>
      <c r="F153" s="66"/>
      <c r="G153" s="66"/>
      <c r="H153" s="120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>
      <c r="A154" s="5"/>
      <c r="B154" s="5"/>
      <c r="C154" s="13"/>
      <c r="D154" s="5"/>
      <c r="E154" s="66"/>
      <c r="F154" s="66"/>
      <c r="G154" s="66"/>
      <c r="H154" s="120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>
      <c r="A155" s="5"/>
      <c r="B155" s="5"/>
      <c r="C155" s="13"/>
      <c r="D155" s="5"/>
      <c r="E155" s="66"/>
      <c r="F155" s="66"/>
      <c r="G155" s="66"/>
      <c r="H155" s="120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>
      <c r="A156" s="5"/>
      <c r="B156" s="5"/>
      <c r="C156" s="13"/>
      <c r="D156" s="5"/>
      <c r="E156" s="66"/>
      <c r="F156" s="66"/>
      <c r="G156" s="66"/>
      <c r="H156" s="120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>
      <c r="A157" s="5"/>
      <c r="B157" s="5"/>
      <c r="C157" s="13"/>
      <c r="D157" s="5"/>
      <c r="E157" s="66"/>
      <c r="F157" s="66"/>
      <c r="G157" s="66"/>
      <c r="H157" s="120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>
      <c r="A158" s="5"/>
      <c r="B158" s="5"/>
      <c r="C158" s="13"/>
      <c r="D158" s="5"/>
      <c r="E158" s="66"/>
      <c r="F158" s="66"/>
      <c r="G158" s="66"/>
      <c r="H158" s="120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>
      <c r="A159" s="5"/>
      <c r="B159" s="5"/>
      <c r="C159" s="13"/>
      <c r="D159" s="5"/>
      <c r="E159" s="66"/>
      <c r="F159" s="66"/>
      <c r="G159" s="66"/>
      <c r="H159" s="120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>
      <c r="A160" s="5"/>
      <c r="B160" s="5"/>
      <c r="C160" s="13"/>
      <c r="D160" s="5"/>
      <c r="E160" s="66"/>
      <c r="F160" s="66"/>
      <c r="G160" s="66"/>
      <c r="H160" s="120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61"/>
      <c r="B161" s="61"/>
      <c r="C161" s="61"/>
      <c r="D161" s="61"/>
      <c r="E161" s="131"/>
      <c r="F161" s="61"/>
      <c r="G161" s="61"/>
      <c r="H161" s="132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131"/>
      <c r="F162" s="61"/>
      <c r="G162" s="61"/>
      <c r="H162" s="132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131"/>
      <c r="F163" s="61"/>
      <c r="G163" s="61"/>
      <c r="H163" s="132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131"/>
      <c r="F164" s="61"/>
      <c r="G164" s="61"/>
      <c r="H164" s="132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131"/>
      <c r="F165" s="61"/>
      <c r="G165" s="61"/>
      <c r="H165" s="132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131"/>
      <c r="F166" s="61"/>
      <c r="G166" s="61"/>
      <c r="H166" s="132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131"/>
      <c r="F167" s="61"/>
      <c r="G167" s="61"/>
      <c r="H167" s="132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131"/>
      <c r="F168" s="61"/>
      <c r="G168" s="61"/>
      <c r="H168" s="132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131"/>
      <c r="F169" s="61"/>
      <c r="G169" s="61"/>
      <c r="H169" s="132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131"/>
      <c r="F170" s="61"/>
      <c r="G170" s="61"/>
      <c r="H170" s="132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131"/>
      <c r="F171" s="61"/>
      <c r="G171" s="61"/>
      <c r="H171" s="132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131"/>
      <c r="F172" s="61"/>
      <c r="G172" s="61"/>
      <c r="H172" s="132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131"/>
      <c r="F173" s="61"/>
      <c r="G173" s="61"/>
      <c r="H173" s="132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131"/>
      <c r="F174" s="61"/>
      <c r="G174" s="61"/>
      <c r="H174" s="132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131"/>
      <c r="F175" s="61"/>
      <c r="G175" s="61"/>
      <c r="H175" s="132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131"/>
      <c r="F176" s="61"/>
      <c r="G176" s="61"/>
      <c r="H176" s="132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131"/>
      <c r="F177" s="61"/>
      <c r="G177" s="61"/>
      <c r="H177" s="132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131"/>
      <c r="F178" s="61"/>
      <c r="G178" s="61"/>
      <c r="H178" s="132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131"/>
      <c r="F179" s="61"/>
      <c r="G179" s="61"/>
      <c r="H179" s="132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131"/>
      <c r="F180" s="61"/>
      <c r="G180" s="61"/>
      <c r="H180" s="132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131"/>
      <c r="F181" s="61"/>
      <c r="G181" s="61"/>
      <c r="H181" s="132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131"/>
      <c r="F182" s="61"/>
      <c r="G182" s="61"/>
      <c r="H182" s="132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131"/>
      <c r="F183" s="61"/>
      <c r="G183" s="61"/>
      <c r="H183" s="132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131"/>
      <c r="F184" s="61"/>
      <c r="G184" s="61"/>
      <c r="H184" s="132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131"/>
      <c r="F185" s="61"/>
      <c r="G185" s="61"/>
      <c r="H185" s="132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131"/>
      <c r="F186" s="61"/>
      <c r="G186" s="61"/>
      <c r="H186" s="132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131"/>
      <c r="F187" s="61"/>
      <c r="G187" s="61"/>
      <c r="H187" s="132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131"/>
      <c r="F188" s="61"/>
      <c r="G188" s="61"/>
      <c r="H188" s="132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131"/>
      <c r="F189" s="61"/>
      <c r="G189" s="61"/>
      <c r="H189" s="132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131"/>
      <c r="F190" s="61"/>
      <c r="G190" s="61"/>
      <c r="H190" s="132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131"/>
      <c r="F191" s="61"/>
      <c r="G191" s="61"/>
      <c r="H191" s="132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131"/>
      <c r="F192" s="61"/>
      <c r="G192" s="61"/>
      <c r="H192" s="132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131"/>
      <c r="F193" s="61"/>
      <c r="G193" s="61"/>
      <c r="H193" s="132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131"/>
      <c r="F194" s="61"/>
      <c r="G194" s="61"/>
      <c r="H194" s="132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131"/>
      <c r="F195" s="61"/>
      <c r="G195" s="61"/>
      <c r="H195" s="132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131"/>
      <c r="F196" s="61"/>
      <c r="G196" s="61"/>
      <c r="H196" s="132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131"/>
      <c r="F197" s="61"/>
      <c r="G197" s="61"/>
      <c r="H197" s="132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131"/>
      <c r="F198" s="61"/>
      <c r="G198" s="61"/>
      <c r="H198" s="132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131"/>
      <c r="F199" s="61"/>
      <c r="G199" s="61"/>
      <c r="H199" s="132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131"/>
      <c r="F200" s="61"/>
      <c r="G200" s="61"/>
      <c r="H200" s="132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131"/>
      <c r="F201" s="61"/>
      <c r="G201" s="61"/>
      <c r="H201" s="132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131"/>
      <c r="F202" s="61"/>
      <c r="G202" s="61"/>
      <c r="H202" s="132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131"/>
      <c r="F203" s="61"/>
      <c r="G203" s="61"/>
      <c r="H203" s="132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131"/>
      <c r="F204" s="61"/>
      <c r="G204" s="61"/>
      <c r="H204" s="132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131"/>
      <c r="F205" s="61"/>
      <c r="G205" s="61"/>
      <c r="H205" s="132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131"/>
      <c r="F206" s="61"/>
      <c r="G206" s="61"/>
      <c r="H206" s="132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131"/>
      <c r="F207" s="61"/>
      <c r="G207" s="61"/>
      <c r="H207" s="132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131"/>
      <c r="F208" s="61"/>
      <c r="G208" s="61"/>
      <c r="H208" s="132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131"/>
      <c r="F209" s="61"/>
      <c r="G209" s="61"/>
      <c r="H209" s="132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131"/>
      <c r="F210" s="61"/>
      <c r="G210" s="61"/>
      <c r="H210" s="132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131"/>
      <c r="F211" s="61"/>
      <c r="G211" s="61"/>
      <c r="H211" s="132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131"/>
      <c r="F212" s="61"/>
      <c r="G212" s="61"/>
      <c r="H212" s="132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131"/>
      <c r="F213" s="61"/>
      <c r="G213" s="61"/>
      <c r="H213" s="132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131"/>
      <c r="F214" s="61"/>
      <c r="G214" s="61"/>
      <c r="H214" s="132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131"/>
      <c r="F215" s="61"/>
      <c r="G215" s="61"/>
      <c r="H215" s="132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131"/>
      <c r="F216" s="61"/>
      <c r="G216" s="61"/>
      <c r="H216" s="132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131"/>
      <c r="F217" s="61"/>
      <c r="G217" s="61"/>
      <c r="H217" s="132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131"/>
      <c r="F218" s="61"/>
      <c r="G218" s="61"/>
      <c r="H218" s="132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131"/>
      <c r="F219" s="61"/>
      <c r="G219" s="61"/>
      <c r="H219" s="132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131"/>
      <c r="F220" s="61"/>
      <c r="G220" s="61"/>
      <c r="H220" s="132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131"/>
      <c r="F221" s="61"/>
      <c r="G221" s="61"/>
      <c r="H221" s="132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131"/>
      <c r="F222" s="61"/>
      <c r="G222" s="61"/>
      <c r="H222" s="132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131"/>
      <c r="F223" s="61"/>
      <c r="G223" s="61"/>
      <c r="H223" s="132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131"/>
      <c r="F224" s="61"/>
      <c r="G224" s="61"/>
      <c r="H224" s="132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131"/>
      <c r="F225" s="61"/>
      <c r="G225" s="61"/>
      <c r="H225" s="132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131"/>
      <c r="F226" s="61"/>
      <c r="G226" s="61"/>
      <c r="H226" s="132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131"/>
      <c r="F227" s="61"/>
      <c r="G227" s="61"/>
      <c r="H227" s="132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131"/>
      <c r="F228" s="61"/>
      <c r="G228" s="61"/>
      <c r="H228" s="132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131"/>
      <c r="F229" s="61"/>
      <c r="G229" s="61"/>
      <c r="H229" s="132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131"/>
      <c r="F230" s="61"/>
      <c r="G230" s="61"/>
      <c r="H230" s="132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131"/>
      <c r="F231" s="61"/>
      <c r="G231" s="61"/>
      <c r="H231" s="132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131"/>
      <c r="F232" s="61"/>
      <c r="G232" s="61"/>
      <c r="H232" s="132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131"/>
      <c r="F233" s="61"/>
      <c r="G233" s="61"/>
      <c r="H233" s="132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131"/>
      <c r="F234" s="61"/>
      <c r="G234" s="61"/>
      <c r="H234" s="132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131"/>
      <c r="F235" s="61"/>
      <c r="G235" s="61"/>
      <c r="H235" s="132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131"/>
      <c r="F236" s="61"/>
      <c r="G236" s="61"/>
      <c r="H236" s="132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131"/>
      <c r="F237" s="61"/>
      <c r="G237" s="61"/>
      <c r="H237" s="132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131"/>
      <c r="F238" s="61"/>
      <c r="G238" s="61"/>
      <c r="H238" s="132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131"/>
      <c r="F239" s="61"/>
      <c r="G239" s="61"/>
      <c r="H239" s="132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131"/>
      <c r="F240" s="61"/>
      <c r="G240" s="61"/>
      <c r="H240" s="132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131"/>
      <c r="F241" s="61"/>
      <c r="G241" s="61"/>
      <c r="H241" s="132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131"/>
      <c r="F242" s="61"/>
      <c r="G242" s="61"/>
      <c r="H242" s="132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131"/>
      <c r="F243" s="61"/>
      <c r="G243" s="61"/>
      <c r="H243" s="132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131"/>
      <c r="F244" s="61"/>
      <c r="G244" s="61"/>
      <c r="H244" s="132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131"/>
      <c r="F245" s="61"/>
      <c r="G245" s="61"/>
      <c r="H245" s="132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131"/>
      <c r="F246" s="61"/>
      <c r="G246" s="61"/>
      <c r="H246" s="132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131"/>
      <c r="F247" s="61"/>
      <c r="G247" s="61"/>
      <c r="H247" s="132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131"/>
      <c r="F248" s="61"/>
      <c r="G248" s="61"/>
      <c r="H248" s="132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131"/>
      <c r="F249" s="61"/>
      <c r="G249" s="61"/>
      <c r="H249" s="132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131"/>
      <c r="F250" s="61"/>
      <c r="G250" s="61"/>
      <c r="H250" s="132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131"/>
      <c r="F251" s="61"/>
      <c r="G251" s="61"/>
      <c r="H251" s="132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131"/>
      <c r="F252" s="61"/>
      <c r="G252" s="61"/>
      <c r="H252" s="132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131"/>
      <c r="F253" s="61"/>
      <c r="G253" s="61"/>
      <c r="H253" s="132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131"/>
      <c r="F254" s="61"/>
      <c r="G254" s="61"/>
      <c r="H254" s="132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131"/>
      <c r="F255" s="61"/>
      <c r="G255" s="61"/>
      <c r="H255" s="132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131"/>
      <c r="F256" s="61"/>
      <c r="G256" s="61"/>
      <c r="H256" s="132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131"/>
      <c r="F257" s="61"/>
      <c r="G257" s="61"/>
      <c r="H257" s="132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131"/>
      <c r="F258" s="61"/>
      <c r="G258" s="61"/>
      <c r="H258" s="132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131"/>
      <c r="F259" s="61"/>
      <c r="G259" s="61"/>
      <c r="H259" s="132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131"/>
      <c r="F260" s="61"/>
      <c r="G260" s="61"/>
      <c r="H260" s="132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131"/>
      <c r="F261" s="61"/>
      <c r="G261" s="61"/>
      <c r="H261" s="132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131"/>
      <c r="F262" s="61"/>
      <c r="G262" s="61"/>
      <c r="H262" s="132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131"/>
      <c r="F263" s="61"/>
      <c r="G263" s="61"/>
      <c r="H263" s="132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131"/>
      <c r="F264" s="61"/>
      <c r="G264" s="61"/>
      <c r="H264" s="132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131"/>
      <c r="F265" s="61"/>
      <c r="G265" s="61"/>
      <c r="H265" s="132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131"/>
      <c r="F266" s="61"/>
      <c r="G266" s="61"/>
      <c r="H266" s="132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131"/>
      <c r="F267" s="61"/>
      <c r="G267" s="61"/>
      <c r="H267" s="132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131"/>
      <c r="F268" s="61"/>
      <c r="G268" s="61"/>
      <c r="H268" s="132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131"/>
      <c r="F269" s="61"/>
      <c r="G269" s="61"/>
      <c r="H269" s="132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131"/>
      <c r="F270" s="61"/>
      <c r="G270" s="61"/>
      <c r="H270" s="132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131"/>
      <c r="F271" s="61"/>
      <c r="G271" s="61"/>
      <c r="H271" s="132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131"/>
      <c r="F272" s="61"/>
      <c r="G272" s="61"/>
      <c r="H272" s="132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131"/>
      <c r="F273" s="61"/>
      <c r="G273" s="61"/>
      <c r="H273" s="132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131"/>
      <c r="F274" s="61"/>
      <c r="G274" s="61"/>
      <c r="H274" s="132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131"/>
      <c r="F275" s="61"/>
      <c r="G275" s="61"/>
      <c r="H275" s="132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131"/>
      <c r="F276" s="61"/>
      <c r="G276" s="61"/>
      <c r="H276" s="132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131"/>
      <c r="F277" s="61"/>
      <c r="G277" s="61"/>
      <c r="H277" s="132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131"/>
      <c r="F278" s="61"/>
      <c r="G278" s="61"/>
      <c r="H278" s="132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131"/>
      <c r="F279" s="61"/>
      <c r="G279" s="61"/>
      <c r="H279" s="132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131"/>
      <c r="F280" s="61"/>
      <c r="G280" s="61"/>
      <c r="H280" s="132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131"/>
      <c r="F281" s="61"/>
      <c r="G281" s="61"/>
      <c r="H281" s="132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131"/>
      <c r="F282" s="61"/>
      <c r="G282" s="61"/>
      <c r="H282" s="132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131"/>
      <c r="F283" s="61"/>
      <c r="G283" s="61"/>
      <c r="H283" s="132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131"/>
      <c r="F284" s="61"/>
      <c r="G284" s="61"/>
      <c r="H284" s="132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131"/>
      <c r="F285" s="61"/>
      <c r="G285" s="61"/>
      <c r="H285" s="132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131"/>
      <c r="F286" s="61"/>
      <c r="G286" s="61"/>
      <c r="H286" s="132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131"/>
      <c r="F287" s="61"/>
      <c r="G287" s="61"/>
      <c r="H287" s="132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131"/>
      <c r="F288" s="61"/>
      <c r="G288" s="61"/>
      <c r="H288" s="132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131"/>
      <c r="F289" s="61"/>
      <c r="G289" s="61"/>
      <c r="H289" s="132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131"/>
      <c r="F290" s="61"/>
      <c r="G290" s="61"/>
      <c r="H290" s="132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131"/>
      <c r="F291" s="61"/>
      <c r="G291" s="61"/>
      <c r="H291" s="132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131"/>
      <c r="F292" s="61"/>
      <c r="G292" s="61"/>
      <c r="H292" s="132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131"/>
      <c r="F293" s="61"/>
      <c r="G293" s="61"/>
      <c r="H293" s="132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131"/>
      <c r="F294" s="61"/>
      <c r="G294" s="61"/>
      <c r="H294" s="132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131"/>
      <c r="F295" s="61"/>
      <c r="G295" s="61"/>
      <c r="H295" s="132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131"/>
      <c r="F296" s="61"/>
      <c r="G296" s="61"/>
      <c r="H296" s="132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131"/>
      <c r="F297" s="61"/>
      <c r="G297" s="61"/>
      <c r="H297" s="132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131"/>
      <c r="F298" s="61"/>
      <c r="G298" s="61"/>
      <c r="H298" s="132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131"/>
      <c r="F299" s="61"/>
      <c r="G299" s="61"/>
      <c r="H299" s="132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131"/>
      <c r="F300" s="61"/>
      <c r="G300" s="61"/>
      <c r="H300" s="132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131"/>
      <c r="F301" s="61"/>
      <c r="G301" s="61"/>
      <c r="H301" s="132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131"/>
      <c r="F302" s="61"/>
      <c r="G302" s="61"/>
      <c r="H302" s="132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131"/>
      <c r="F303" s="61"/>
      <c r="G303" s="61"/>
      <c r="H303" s="132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131"/>
      <c r="F304" s="61"/>
      <c r="G304" s="61"/>
      <c r="H304" s="132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131"/>
      <c r="F305" s="61"/>
      <c r="G305" s="61"/>
      <c r="H305" s="132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131"/>
      <c r="F306" s="61"/>
      <c r="G306" s="61"/>
      <c r="H306" s="132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131"/>
      <c r="F307" s="61"/>
      <c r="G307" s="61"/>
      <c r="H307" s="132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131"/>
      <c r="F308" s="61"/>
      <c r="G308" s="61"/>
      <c r="H308" s="132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131"/>
      <c r="F309" s="61"/>
      <c r="G309" s="61"/>
      <c r="H309" s="132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131"/>
      <c r="F310" s="61"/>
      <c r="G310" s="61"/>
      <c r="H310" s="132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131"/>
      <c r="F311" s="61"/>
      <c r="G311" s="61"/>
      <c r="H311" s="132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131"/>
      <c r="F312" s="61"/>
      <c r="G312" s="61"/>
      <c r="H312" s="132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131"/>
      <c r="F313" s="61"/>
      <c r="G313" s="61"/>
      <c r="H313" s="132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131"/>
      <c r="F314" s="61"/>
      <c r="G314" s="61"/>
      <c r="H314" s="132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131"/>
      <c r="F315" s="61"/>
      <c r="G315" s="61"/>
      <c r="H315" s="132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131"/>
      <c r="F316" s="61"/>
      <c r="G316" s="61"/>
      <c r="H316" s="132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131"/>
      <c r="F317" s="61"/>
      <c r="G317" s="61"/>
      <c r="H317" s="132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131"/>
      <c r="F318" s="61"/>
      <c r="G318" s="61"/>
      <c r="H318" s="132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131"/>
      <c r="F319" s="61"/>
      <c r="G319" s="61"/>
      <c r="H319" s="132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131"/>
      <c r="F320" s="61"/>
      <c r="G320" s="61"/>
      <c r="H320" s="132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131"/>
      <c r="F321" s="61"/>
      <c r="G321" s="61"/>
      <c r="H321" s="132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131"/>
      <c r="F322" s="61"/>
      <c r="G322" s="61"/>
      <c r="H322" s="132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131"/>
      <c r="F323" s="61"/>
      <c r="G323" s="61"/>
      <c r="H323" s="132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131"/>
      <c r="F324" s="61"/>
      <c r="G324" s="61"/>
      <c r="H324" s="132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131"/>
      <c r="F325" s="61"/>
      <c r="G325" s="61"/>
      <c r="H325" s="132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131"/>
      <c r="F326" s="61"/>
      <c r="G326" s="61"/>
      <c r="H326" s="132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131"/>
      <c r="F327" s="61"/>
      <c r="G327" s="61"/>
      <c r="H327" s="132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131"/>
      <c r="F328" s="61"/>
      <c r="G328" s="61"/>
      <c r="H328" s="132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131"/>
      <c r="F329" s="61"/>
      <c r="G329" s="61"/>
      <c r="H329" s="132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131"/>
      <c r="F330" s="61"/>
      <c r="G330" s="61"/>
      <c r="H330" s="132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131"/>
      <c r="F331" s="61"/>
      <c r="G331" s="61"/>
      <c r="H331" s="132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131"/>
      <c r="F332" s="61"/>
      <c r="G332" s="61"/>
      <c r="H332" s="132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131"/>
      <c r="F333" s="61"/>
      <c r="G333" s="61"/>
      <c r="H333" s="132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131"/>
      <c r="F334" s="61"/>
      <c r="G334" s="61"/>
      <c r="H334" s="132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131"/>
      <c r="F335" s="61"/>
      <c r="G335" s="61"/>
      <c r="H335" s="132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131"/>
      <c r="F336" s="61"/>
      <c r="G336" s="61"/>
      <c r="H336" s="132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131"/>
      <c r="F337" s="61"/>
      <c r="G337" s="61"/>
      <c r="H337" s="132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131"/>
      <c r="F338" s="61"/>
      <c r="G338" s="61"/>
      <c r="H338" s="132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131"/>
      <c r="F339" s="61"/>
      <c r="G339" s="61"/>
      <c r="H339" s="132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131"/>
      <c r="F340" s="61"/>
      <c r="G340" s="61"/>
      <c r="H340" s="132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131"/>
      <c r="F341" s="61"/>
      <c r="G341" s="61"/>
      <c r="H341" s="132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131"/>
      <c r="F342" s="61"/>
      <c r="G342" s="61"/>
      <c r="H342" s="132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131"/>
      <c r="F343" s="61"/>
      <c r="G343" s="61"/>
      <c r="H343" s="132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131"/>
      <c r="F344" s="61"/>
      <c r="G344" s="61"/>
      <c r="H344" s="132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131"/>
      <c r="F345" s="61"/>
      <c r="G345" s="61"/>
      <c r="H345" s="132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131"/>
      <c r="F346" s="61"/>
      <c r="G346" s="61"/>
      <c r="H346" s="132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131"/>
      <c r="F347" s="61"/>
      <c r="G347" s="61"/>
      <c r="H347" s="132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131"/>
      <c r="F348" s="61"/>
      <c r="G348" s="61"/>
      <c r="H348" s="132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131"/>
      <c r="F349" s="61"/>
      <c r="G349" s="61"/>
      <c r="H349" s="132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131"/>
      <c r="F350" s="61"/>
      <c r="G350" s="61"/>
      <c r="H350" s="132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131"/>
      <c r="F351" s="61"/>
      <c r="G351" s="61"/>
      <c r="H351" s="132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131"/>
      <c r="F352" s="61"/>
      <c r="G352" s="61"/>
      <c r="H352" s="132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131"/>
      <c r="F353" s="61"/>
      <c r="G353" s="61"/>
      <c r="H353" s="132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131"/>
      <c r="F354" s="61"/>
      <c r="G354" s="61"/>
      <c r="H354" s="132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131"/>
      <c r="F355" s="61"/>
      <c r="G355" s="61"/>
      <c r="H355" s="132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131"/>
      <c r="F356" s="61"/>
      <c r="G356" s="61"/>
      <c r="H356" s="132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131"/>
      <c r="F357" s="61"/>
      <c r="G357" s="61"/>
      <c r="H357" s="132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131"/>
      <c r="F358" s="61"/>
      <c r="G358" s="61"/>
      <c r="H358" s="132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131"/>
      <c r="F359" s="61"/>
      <c r="G359" s="61"/>
      <c r="H359" s="132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131"/>
      <c r="F360" s="61"/>
      <c r="G360" s="61"/>
      <c r="H360" s="132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131"/>
      <c r="F361" s="61"/>
      <c r="G361" s="61"/>
      <c r="H361" s="132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131"/>
      <c r="F362" s="61"/>
      <c r="G362" s="61"/>
      <c r="H362" s="132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131"/>
      <c r="F363" s="61"/>
      <c r="G363" s="61"/>
      <c r="H363" s="132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131"/>
      <c r="F364" s="61"/>
      <c r="G364" s="61"/>
      <c r="H364" s="132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131"/>
      <c r="F365" s="61"/>
      <c r="G365" s="61"/>
      <c r="H365" s="132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131"/>
      <c r="F366" s="61"/>
      <c r="G366" s="61"/>
      <c r="H366" s="132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131"/>
      <c r="F367" s="61"/>
      <c r="G367" s="61"/>
      <c r="H367" s="132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131"/>
      <c r="F368" s="61"/>
      <c r="G368" s="61"/>
      <c r="H368" s="132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131"/>
      <c r="F369" s="61"/>
      <c r="G369" s="61"/>
      <c r="H369" s="132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131"/>
      <c r="F370" s="61"/>
      <c r="G370" s="61"/>
      <c r="H370" s="132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131"/>
      <c r="F371" s="61"/>
      <c r="G371" s="61"/>
      <c r="H371" s="132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131"/>
      <c r="F372" s="61"/>
      <c r="G372" s="61"/>
      <c r="H372" s="132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131"/>
      <c r="F373" s="61"/>
      <c r="G373" s="61"/>
      <c r="H373" s="132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131"/>
      <c r="F374" s="61"/>
      <c r="G374" s="61"/>
      <c r="H374" s="132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131"/>
      <c r="F375" s="61"/>
      <c r="G375" s="61"/>
      <c r="H375" s="132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131"/>
      <c r="F376" s="61"/>
      <c r="G376" s="61"/>
      <c r="H376" s="132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131"/>
      <c r="F377" s="61"/>
      <c r="G377" s="61"/>
      <c r="H377" s="132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131"/>
      <c r="F378" s="61"/>
      <c r="G378" s="61"/>
      <c r="H378" s="132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131"/>
      <c r="F379" s="61"/>
      <c r="G379" s="61"/>
      <c r="H379" s="132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131"/>
      <c r="F380" s="61"/>
      <c r="G380" s="61"/>
      <c r="H380" s="132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131"/>
      <c r="F381" s="61"/>
      <c r="G381" s="61"/>
      <c r="H381" s="132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131"/>
      <c r="F382" s="61"/>
      <c r="G382" s="61"/>
      <c r="H382" s="132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131"/>
      <c r="F383" s="61"/>
      <c r="G383" s="61"/>
      <c r="H383" s="132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131"/>
      <c r="F384" s="61"/>
      <c r="G384" s="61"/>
      <c r="H384" s="132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131"/>
      <c r="F385" s="61"/>
      <c r="G385" s="61"/>
      <c r="H385" s="132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131"/>
      <c r="F386" s="61"/>
      <c r="G386" s="61"/>
      <c r="H386" s="132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131"/>
      <c r="F387" s="61"/>
      <c r="G387" s="61"/>
      <c r="H387" s="132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131"/>
      <c r="F388" s="61"/>
      <c r="G388" s="61"/>
      <c r="H388" s="132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131"/>
      <c r="F389" s="61"/>
      <c r="G389" s="61"/>
      <c r="H389" s="132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131"/>
      <c r="F390" s="61"/>
      <c r="G390" s="61"/>
      <c r="H390" s="132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131"/>
      <c r="F391" s="61"/>
      <c r="G391" s="61"/>
      <c r="H391" s="132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131"/>
      <c r="F392" s="61"/>
      <c r="G392" s="61"/>
      <c r="H392" s="132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131"/>
      <c r="F393" s="61"/>
      <c r="G393" s="61"/>
      <c r="H393" s="132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131"/>
      <c r="F394" s="61"/>
      <c r="G394" s="61"/>
      <c r="H394" s="132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131"/>
      <c r="F395" s="61"/>
      <c r="G395" s="61"/>
      <c r="H395" s="132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131"/>
      <c r="F396" s="61"/>
      <c r="G396" s="61"/>
      <c r="H396" s="132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131"/>
      <c r="F397" s="61"/>
      <c r="G397" s="61"/>
      <c r="H397" s="132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131"/>
      <c r="F398" s="61"/>
      <c r="G398" s="61"/>
      <c r="H398" s="132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131"/>
      <c r="F399" s="61"/>
      <c r="G399" s="61"/>
      <c r="H399" s="132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131"/>
      <c r="F400" s="61"/>
      <c r="G400" s="61"/>
      <c r="H400" s="132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131"/>
      <c r="F401" s="61"/>
      <c r="G401" s="61"/>
      <c r="H401" s="132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131"/>
      <c r="F402" s="61"/>
      <c r="G402" s="61"/>
      <c r="H402" s="132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131"/>
      <c r="F403" s="61"/>
      <c r="G403" s="61"/>
      <c r="H403" s="132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131"/>
      <c r="F404" s="61"/>
      <c r="G404" s="61"/>
      <c r="H404" s="132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131"/>
      <c r="F405" s="61"/>
      <c r="G405" s="61"/>
      <c r="H405" s="132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131"/>
      <c r="F406" s="61"/>
      <c r="G406" s="61"/>
      <c r="H406" s="132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131"/>
      <c r="F407" s="61"/>
      <c r="G407" s="61"/>
      <c r="H407" s="132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131"/>
      <c r="F408" s="61"/>
      <c r="G408" s="61"/>
      <c r="H408" s="132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131"/>
      <c r="F409" s="61"/>
      <c r="G409" s="61"/>
      <c r="H409" s="132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131"/>
      <c r="F410" s="61"/>
      <c r="G410" s="61"/>
      <c r="H410" s="132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131"/>
      <c r="F411" s="61"/>
      <c r="G411" s="61"/>
      <c r="H411" s="132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131"/>
      <c r="F412" s="61"/>
      <c r="G412" s="61"/>
      <c r="H412" s="132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131"/>
      <c r="F413" s="61"/>
      <c r="G413" s="61"/>
      <c r="H413" s="132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131"/>
      <c r="F414" s="61"/>
      <c r="G414" s="61"/>
      <c r="H414" s="132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131"/>
      <c r="F415" s="61"/>
      <c r="G415" s="61"/>
      <c r="H415" s="132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131"/>
      <c r="F416" s="61"/>
      <c r="G416" s="61"/>
      <c r="H416" s="132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131"/>
      <c r="F417" s="61"/>
      <c r="G417" s="61"/>
      <c r="H417" s="132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131"/>
      <c r="F418" s="61"/>
      <c r="G418" s="61"/>
      <c r="H418" s="132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131"/>
      <c r="F419" s="61"/>
      <c r="G419" s="61"/>
      <c r="H419" s="132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131"/>
      <c r="F420" s="61"/>
      <c r="G420" s="61"/>
      <c r="H420" s="132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131"/>
      <c r="F421" s="61"/>
      <c r="G421" s="61"/>
      <c r="H421" s="132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131"/>
      <c r="F422" s="61"/>
      <c r="G422" s="61"/>
      <c r="H422" s="132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131"/>
      <c r="F423" s="61"/>
      <c r="G423" s="61"/>
      <c r="H423" s="132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131"/>
      <c r="F424" s="61"/>
      <c r="G424" s="61"/>
      <c r="H424" s="132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131"/>
      <c r="F425" s="61"/>
      <c r="G425" s="61"/>
      <c r="H425" s="132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131"/>
      <c r="F426" s="61"/>
      <c r="G426" s="61"/>
      <c r="H426" s="132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131"/>
      <c r="F427" s="61"/>
      <c r="G427" s="61"/>
      <c r="H427" s="132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131"/>
      <c r="F428" s="61"/>
      <c r="G428" s="61"/>
      <c r="H428" s="132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131"/>
      <c r="F429" s="61"/>
      <c r="G429" s="61"/>
      <c r="H429" s="132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131"/>
      <c r="F430" s="61"/>
      <c r="G430" s="61"/>
      <c r="H430" s="132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131"/>
      <c r="F431" s="61"/>
      <c r="G431" s="61"/>
      <c r="H431" s="132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131"/>
      <c r="F432" s="61"/>
      <c r="G432" s="61"/>
      <c r="H432" s="132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131"/>
      <c r="F433" s="61"/>
      <c r="G433" s="61"/>
      <c r="H433" s="132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131"/>
      <c r="F434" s="61"/>
      <c r="G434" s="61"/>
      <c r="H434" s="132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131"/>
      <c r="F435" s="61"/>
      <c r="G435" s="61"/>
      <c r="H435" s="132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131"/>
      <c r="F436" s="61"/>
      <c r="G436" s="61"/>
      <c r="H436" s="132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131"/>
      <c r="F437" s="61"/>
      <c r="G437" s="61"/>
      <c r="H437" s="132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131"/>
      <c r="F438" s="61"/>
      <c r="G438" s="61"/>
      <c r="H438" s="132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131"/>
      <c r="F439" s="61"/>
      <c r="G439" s="61"/>
      <c r="H439" s="132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131"/>
      <c r="F440" s="61"/>
      <c r="G440" s="61"/>
      <c r="H440" s="132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131"/>
      <c r="F441" s="61"/>
      <c r="G441" s="61"/>
      <c r="H441" s="132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131"/>
      <c r="F442" s="61"/>
      <c r="G442" s="61"/>
      <c r="H442" s="132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131"/>
      <c r="F443" s="61"/>
      <c r="G443" s="61"/>
      <c r="H443" s="132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131"/>
      <c r="F444" s="61"/>
      <c r="G444" s="61"/>
      <c r="H444" s="132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131"/>
      <c r="F445" s="61"/>
      <c r="G445" s="61"/>
      <c r="H445" s="132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131"/>
      <c r="F446" s="61"/>
      <c r="G446" s="61"/>
      <c r="H446" s="132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131"/>
      <c r="F447" s="61"/>
      <c r="G447" s="61"/>
      <c r="H447" s="132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131"/>
      <c r="F448" s="61"/>
      <c r="G448" s="61"/>
      <c r="H448" s="132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131"/>
      <c r="F449" s="61"/>
      <c r="G449" s="61"/>
      <c r="H449" s="132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131"/>
      <c r="F450" s="61"/>
      <c r="G450" s="61"/>
      <c r="H450" s="132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131"/>
      <c r="F451" s="61"/>
      <c r="G451" s="61"/>
      <c r="H451" s="132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131"/>
      <c r="F452" s="61"/>
      <c r="G452" s="61"/>
      <c r="H452" s="132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131"/>
      <c r="F453" s="61"/>
      <c r="G453" s="61"/>
      <c r="H453" s="132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131"/>
      <c r="F454" s="61"/>
      <c r="G454" s="61"/>
      <c r="H454" s="132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131"/>
      <c r="F455" s="61"/>
      <c r="G455" s="61"/>
      <c r="H455" s="132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131"/>
      <c r="F456" s="61"/>
      <c r="G456" s="61"/>
      <c r="H456" s="132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131"/>
      <c r="F457" s="61"/>
      <c r="G457" s="61"/>
      <c r="H457" s="132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131"/>
      <c r="F458" s="61"/>
      <c r="G458" s="61"/>
      <c r="H458" s="132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131"/>
      <c r="F459" s="61"/>
      <c r="G459" s="61"/>
      <c r="H459" s="132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131"/>
      <c r="F460" s="61"/>
      <c r="G460" s="61"/>
      <c r="H460" s="132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131"/>
      <c r="F461" s="61"/>
      <c r="G461" s="61"/>
      <c r="H461" s="132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131"/>
      <c r="F462" s="61"/>
      <c r="G462" s="61"/>
      <c r="H462" s="132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131"/>
      <c r="F463" s="61"/>
      <c r="G463" s="61"/>
      <c r="H463" s="132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131"/>
      <c r="F464" s="61"/>
      <c r="G464" s="61"/>
      <c r="H464" s="132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131"/>
      <c r="F465" s="61"/>
      <c r="G465" s="61"/>
      <c r="H465" s="132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131"/>
      <c r="F466" s="61"/>
      <c r="G466" s="61"/>
      <c r="H466" s="132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131"/>
      <c r="F467" s="61"/>
      <c r="G467" s="61"/>
      <c r="H467" s="132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131"/>
      <c r="F468" s="61"/>
      <c r="G468" s="61"/>
      <c r="H468" s="132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131"/>
      <c r="F469" s="61"/>
      <c r="G469" s="61"/>
      <c r="H469" s="132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131"/>
      <c r="F470" s="61"/>
      <c r="G470" s="61"/>
      <c r="H470" s="132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131"/>
      <c r="F471" s="61"/>
      <c r="G471" s="61"/>
      <c r="H471" s="132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131"/>
      <c r="F472" s="61"/>
      <c r="G472" s="61"/>
      <c r="H472" s="132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131"/>
      <c r="F473" s="61"/>
      <c r="G473" s="61"/>
      <c r="H473" s="132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131"/>
      <c r="F474" s="61"/>
      <c r="G474" s="61"/>
      <c r="H474" s="132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131"/>
      <c r="F475" s="61"/>
      <c r="G475" s="61"/>
      <c r="H475" s="132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131"/>
      <c r="F476" s="61"/>
      <c r="G476" s="61"/>
      <c r="H476" s="132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131"/>
      <c r="F477" s="61"/>
      <c r="G477" s="61"/>
      <c r="H477" s="132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131"/>
      <c r="F478" s="61"/>
      <c r="G478" s="61"/>
      <c r="H478" s="132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131"/>
      <c r="F479" s="61"/>
      <c r="G479" s="61"/>
      <c r="H479" s="132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131"/>
      <c r="F480" s="61"/>
      <c r="G480" s="61"/>
      <c r="H480" s="132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131"/>
      <c r="F481" s="61"/>
      <c r="G481" s="61"/>
      <c r="H481" s="132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131"/>
      <c r="F482" s="61"/>
      <c r="G482" s="61"/>
      <c r="H482" s="132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131"/>
      <c r="F483" s="61"/>
      <c r="G483" s="61"/>
      <c r="H483" s="132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131"/>
      <c r="F484" s="61"/>
      <c r="G484" s="61"/>
      <c r="H484" s="132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131"/>
      <c r="F485" s="61"/>
      <c r="G485" s="61"/>
      <c r="H485" s="132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131"/>
      <c r="F486" s="61"/>
      <c r="G486" s="61"/>
      <c r="H486" s="132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131"/>
      <c r="F487" s="61"/>
      <c r="G487" s="61"/>
      <c r="H487" s="132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131"/>
      <c r="F488" s="61"/>
      <c r="G488" s="61"/>
      <c r="H488" s="132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131"/>
      <c r="F489" s="61"/>
      <c r="G489" s="61"/>
      <c r="H489" s="132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131"/>
      <c r="F490" s="61"/>
      <c r="G490" s="61"/>
      <c r="H490" s="132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131"/>
      <c r="F491" s="61"/>
      <c r="G491" s="61"/>
      <c r="H491" s="132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131"/>
      <c r="F492" s="61"/>
      <c r="G492" s="61"/>
      <c r="H492" s="132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131"/>
      <c r="F493" s="61"/>
      <c r="G493" s="61"/>
      <c r="H493" s="132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131"/>
      <c r="F494" s="61"/>
      <c r="G494" s="61"/>
      <c r="H494" s="132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131"/>
      <c r="F495" s="61"/>
      <c r="G495" s="61"/>
      <c r="H495" s="132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131"/>
      <c r="F496" s="61"/>
      <c r="G496" s="61"/>
      <c r="H496" s="132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131"/>
      <c r="F497" s="61"/>
      <c r="G497" s="61"/>
      <c r="H497" s="132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131"/>
      <c r="F498" s="61"/>
      <c r="G498" s="61"/>
      <c r="H498" s="132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131"/>
      <c r="F499" s="61"/>
      <c r="G499" s="61"/>
      <c r="H499" s="132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131"/>
      <c r="F500" s="61"/>
      <c r="G500" s="61"/>
      <c r="H500" s="132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131"/>
      <c r="F501" s="61"/>
      <c r="G501" s="61"/>
      <c r="H501" s="132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131"/>
      <c r="F502" s="61"/>
      <c r="G502" s="61"/>
      <c r="H502" s="132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131"/>
      <c r="F503" s="61"/>
      <c r="G503" s="61"/>
      <c r="H503" s="132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131"/>
      <c r="F504" s="61"/>
      <c r="G504" s="61"/>
      <c r="H504" s="132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131"/>
      <c r="F505" s="61"/>
      <c r="G505" s="61"/>
      <c r="H505" s="132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131"/>
      <c r="F506" s="61"/>
      <c r="G506" s="61"/>
      <c r="H506" s="132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131"/>
      <c r="F507" s="61"/>
      <c r="G507" s="61"/>
      <c r="H507" s="132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131"/>
      <c r="F508" s="61"/>
      <c r="G508" s="61"/>
      <c r="H508" s="132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131"/>
      <c r="F509" s="61"/>
      <c r="G509" s="61"/>
      <c r="H509" s="132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131"/>
      <c r="F510" s="61"/>
      <c r="G510" s="61"/>
      <c r="H510" s="132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131"/>
      <c r="F511" s="61"/>
      <c r="G511" s="61"/>
      <c r="H511" s="132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131"/>
      <c r="F512" s="61"/>
      <c r="G512" s="61"/>
      <c r="H512" s="132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131"/>
      <c r="F513" s="61"/>
      <c r="G513" s="61"/>
      <c r="H513" s="132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131"/>
      <c r="F514" s="61"/>
      <c r="G514" s="61"/>
      <c r="H514" s="132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131"/>
      <c r="F515" s="61"/>
      <c r="G515" s="61"/>
      <c r="H515" s="132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131"/>
      <c r="F516" s="61"/>
      <c r="G516" s="61"/>
      <c r="H516" s="132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131"/>
      <c r="F517" s="61"/>
      <c r="G517" s="61"/>
      <c r="H517" s="132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131"/>
      <c r="F518" s="61"/>
      <c r="G518" s="61"/>
      <c r="H518" s="132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131"/>
      <c r="F519" s="61"/>
      <c r="G519" s="61"/>
      <c r="H519" s="132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131"/>
      <c r="F520" s="61"/>
      <c r="G520" s="61"/>
      <c r="H520" s="132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131"/>
      <c r="F521" s="61"/>
      <c r="G521" s="61"/>
      <c r="H521" s="132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131"/>
      <c r="F522" s="61"/>
      <c r="G522" s="61"/>
      <c r="H522" s="132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131"/>
      <c r="F523" s="61"/>
      <c r="G523" s="61"/>
      <c r="H523" s="132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131"/>
      <c r="F524" s="61"/>
      <c r="G524" s="61"/>
      <c r="H524" s="132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131"/>
      <c r="F525" s="61"/>
      <c r="G525" s="61"/>
      <c r="H525" s="132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131"/>
      <c r="F526" s="61"/>
      <c r="G526" s="61"/>
      <c r="H526" s="132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131"/>
      <c r="F527" s="61"/>
      <c r="G527" s="61"/>
      <c r="H527" s="132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131"/>
      <c r="F528" s="61"/>
      <c r="G528" s="61"/>
      <c r="H528" s="132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131"/>
      <c r="F529" s="61"/>
      <c r="G529" s="61"/>
      <c r="H529" s="132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131"/>
      <c r="F530" s="61"/>
      <c r="G530" s="61"/>
      <c r="H530" s="132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131"/>
      <c r="F531" s="61"/>
      <c r="G531" s="61"/>
      <c r="H531" s="132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131"/>
      <c r="F532" s="61"/>
      <c r="G532" s="61"/>
      <c r="H532" s="132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131"/>
      <c r="F533" s="61"/>
      <c r="G533" s="61"/>
      <c r="H533" s="132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131"/>
      <c r="F534" s="61"/>
      <c r="G534" s="61"/>
      <c r="H534" s="132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131"/>
      <c r="F535" s="61"/>
      <c r="G535" s="61"/>
      <c r="H535" s="132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131"/>
      <c r="F536" s="61"/>
      <c r="G536" s="61"/>
      <c r="H536" s="132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131"/>
      <c r="F537" s="61"/>
      <c r="G537" s="61"/>
      <c r="H537" s="132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131"/>
      <c r="F538" s="61"/>
      <c r="G538" s="61"/>
      <c r="H538" s="132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131"/>
      <c r="F539" s="61"/>
      <c r="G539" s="61"/>
      <c r="H539" s="132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131"/>
      <c r="F540" s="61"/>
      <c r="G540" s="61"/>
      <c r="H540" s="132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131"/>
      <c r="F541" s="61"/>
      <c r="G541" s="61"/>
      <c r="H541" s="132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131"/>
      <c r="F542" s="61"/>
      <c r="G542" s="61"/>
      <c r="H542" s="132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131"/>
      <c r="F543" s="61"/>
      <c r="G543" s="61"/>
      <c r="H543" s="132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131"/>
      <c r="F544" s="61"/>
      <c r="G544" s="61"/>
      <c r="H544" s="132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131"/>
      <c r="F545" s="61"/>
      <c r="G545" s="61"/>
      <c r="H545" s="132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131"/>
      <c r="F546" s="61"/>
      <c r="G546" s="61"/>
      <c r="H546" s="132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131"/>
      <c r="F547" s="61"/>
      <c r="G547" s="61"/>
      <c r="H547" s="132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131"/>
      <c r="F548" s="61"/>
      <c r="G548" s="61"/>
      <c r="H548" s="132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131"/>
      <c r="F549" s="61"/>
      <c r="G549" s="61"/>
      <c r="H549" s="132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131"/>
      <c r="F550" s="61"/>
      <c r="G550" s="61"/>
      <c r="H550" s="132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131"/>
      <c r="F551" s="61"/>
      <c r="G551" s="61"/>
      <c r="H551" s="132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131"/>
      <c r="F552" s="61"/>
      <c r="G552" s="61"/>
      <c r="H552" s="132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131"/>
      <c r="F553" s="61"/>
      <c r="G553" s="61"/>
      <c r="H553" s="132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131"/>
      <c r="F554" s="61"/>
      <c r="G554" s="61"/>
      <c r="H554" s="132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131"/>
      <c r="F555" s="61"/>
      <c r="G555" s="61"/>
      <c r="H555" s="132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131"/>
      <c r="F556" s="61"/>
      <c r="G556" s="61"/>
      <c r="H556" s="132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131"/>
      <c r="F557" s="61"/>
      <c r="G557" s="61"/>
      <c r="H557" s="132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131"/>
      <c r="F558" s="61"/>
      <c r="G558" s="61"/>
      <c r="H558" s="132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131"/>
      <c r="F559" s="61"/>
      <c r="G559" s="61"/>
      <c r="H559" s="132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131"/>
      <c r="F560" s="61"/>
      <c r="G560" s="61"/>
      <c r="H560" s="132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131"/>
      <c r="F561" s="61"/>
      <c r="G561" s="61"/>
      <c r="H561" s="132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131"/>
      <c r="F562" s="61"/>
      <c r="G562" s="61"/>
      <c r="H562" s="132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131"/>
      <c r="F563" s="61"/>
      <c r="G563" s="61"/>
      <c r="H563" s="132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131"/>
      <c r="F564" s="61"/>
      <c r="G564" s="61"/>
      <c r="H564" s="132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131"/>
      <c r="F565" s="61"/>
      <c r="G565" s="61"/>
      <c r="H565" s="132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131"/>
      <c r="F566" s="61"/>
      <c r="G566" s="61"/>
      <c r="H566" s="132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131"/>
      <c r="F567" s="61"/>
      <c r="G567" s="61"/>
      <c r="H567" s="132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131"/>
      <c r="F568" s="61"/>
      <c r="G568" s="61"/>
      <c r="H568" s="132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131"/>
      <c r="F569" s="61"/>
      <c r="G569" s="61"/>
      <c r="H569" s="132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131"/>
      <c r="F570" s="61"/>
      <c r="G570" s="61"/>
      <c r="H570" s="132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131"/>
      <c r="F571" s="61"/>
      <c r="G571" s="61"/>
      <c r="H571" s="132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131"/>
      <c r="F572" s="61"/>
      <c r="G572" s="61"/>
      <c r="H572" s="132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131"/>
      <c r="F573" s="61"/>
      <c r="G573" s="61"/>
      <c r="H573" s="132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131"/>
      <c r="F574" s="61"/>
      <c r="G574" s="61"/>
      <c r="H574" s="132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131"/>
      <c r="F575" s="61"/>
      <c r="G575" s="61"/>
      <c r="H575" s="132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131"/>
      <c r="F576" s="61"/>
      <c r="G576" s="61"/>
      <c r="H576" s="132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131"/>
      <c r="F577" s="61"/>
      <c r="G577" s="61"/>
      <c r="H577" s="132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131"/>
      <c r="F578" s="61"/>
      <c r="G578" s="61"/>
      <c r="H578" s="132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131"/>
      <c r="F579" s="61"/>
      <c r="G579" s="61"/>
      <c r="H579" s="132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131"/>
      <c r="F580" s="61"/>
      <c r="G580" s="61"/>
      <c r="H580" s="132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131"/>
      <c r="F581" s="61"/>
      <c r="G581" s="61"/>
      <c r="H581" s="132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131"/>
      <c r="F582" s="61"/>
      <c r="G582" s="61"/>
      <c r="H582" s="132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131"/>
      <c r="F583" s="61"/>
      <c r="G583" s="61"/>
      <c r="H583" s="132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131"/>
      <c r="F584" s="61"/>
      <c r="G584" s="61"/>
      <c r="H584" s="132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131"/>
      <c r="F585" s="61"/>
      <c r="G585" s="61"/>
      <c r="H585" s="132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131"/>
      <c r="F586" s="61"/>
      <c r="G586" s="61"/>
      <c r="H586" s="132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131"/>
      <c r="F587" s="61"/>
      <c r="G587" s="61"/>
      <c r="H587" s="132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131"/>
      <c r="F588" s="61"/>
      <c r="G588" s="61"/>
      <c r="H588" s="132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131"/>
      <c r="F589" s="61"/>
      <c r="G589" s="61"/>
      <c r="H589" s="132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131"/>
      <c r="F590" s="61"/>
      <c r="G590" s="61"/>
      <c r="H590" s="132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131"/>
      <c r="F591" s="61"/>
      <c r="G591" s="61"/>
      <c r="H591" s="132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131"/>
      <c r="F592" s="61"/>
      <c r="G592" s="61"/>
      <c r="H592" s="132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131"/>
      <c r="F593" s="61"/>
      <c r="G593" s="61"/>
      <c r="H593" s="132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131"/>
      <c r="F594" s="61"/>
      <c r="G594" s="61"/>
      <c r="H594" s="132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131"/>
      <c r="F595" s="61"/>
      <c r="G595" s="61"/>
      <c r="H595" s="132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131"/>
      <c r="F596" s="61"/>
      <c r="G596" s="61"/>
      <c r="H596" s="132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131"/>
      <c r="F597" s="61"/>
      <c r="G597" s="61"/>
      <c r="H597" s="132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131"/>
      <c r="F598" s="61"/>
      <c r="G598" s="61"/>
      <c r="H598" s="132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131"/>
      <c r="F599" s="61"/>
      <c r="G599" s="61"/>
      <c r="H599" s="132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131"/>
      <c r="F600" s="61"/>
      <c r="G600" s="61"/>
      <c r="H600" s="132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131"/>
      <c r="F601" s="61"/>
      <c r="G601" s="61"/>
      <c r="H601" s="132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131"/>
      <c r="F602" s="61"/>
      <c r="G602" s="61"/>
      <c r="H602" s="132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131"/>
      <c r="F603" s="61"/>
      <c r="G603" s="61"/>
      <c r="H603" s="132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131"/>
      <c r="F604" s="61"/>
      <c r="G604" s="61"/>
      <c r="H604" s="132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131"/>
      <c r="F605" s="61"/>
      <c r="G605" s="61"/>
      <c r="H605" s="132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131"/>
      <c r="F606" s="61"/>
      <c r="G606" s="61"/>
      <c r="H606" s="132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131"/>
      <c r="F607" s="61"/>
      <c r="G607" s="61"/>
      <c r="H607" s="132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131"/>
      <c r="F608" s="61"/>
      <c r="G608" s="61"/>
      <c r="H608" s="132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131"/>
      <c r="F609" s="61"/>
      <c r="G609" s="61"/>
      <c r="H609" s="132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131"/>
      <c r="F610" s="61"/>
      <c r="G610" s="61"/>
      <c r="H610" s="132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131"/>
      <c r="F611" s="61"/>
      <c r="G611" s="61"/>
      <c r="H611" s="132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131"/>
      <c r="F612" s="61"/>
      <c r="G612" s="61"/>
      <c r="H612" s="132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131"/>
      <c r="F613" s="61"/>
      <c r="G613" s="61"/>
      <c r="H613" s="132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131"/>
      <c r="F614" s="61"/>
      <c r="G614" s="61"/>
      <c r="H614" s="132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131"/>
      <c r="F615" s="61"/>
      <c r="G615" s="61"/>
      <c r="H615" s="132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131"/>
      <c r="F616" s="61"/>
      <c r="G616" s="61"/>
      <c r="H616" s="132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131"/>
      <c r="F617" s="61"/>
      <c r="G617" s="61"/>
      <c r="H617" s="132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131"/>
      <c r="F618" s="61"/>
      <c r="G618" s="61"/>
      <c r="H618" s="132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131"/>
      <c r="F619" s="61"/>
      <c r="G619" s="61"/>
      <c r="H619" s="132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131"/>
      <c r="F620" s="61"/>
      <c r="G620" s="61"/>
      <c r="H620" s="132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131"/>
      <c r="F621" s="61"/>
      <c r="G621" s="61"/>
      <c r="H621" s="132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131"/>
      <c r="F622" s="61"/>
      <c r="G622" s="61"/>
      <c r="H622" s="132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131"/>
      <c r="F623" s="61"/>
      <c r="G623" s="61"/>
      <c r="H623" s="132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131"/>
      <c r="F624" s="61"/>
      <c r="G624" s="61"/>
      <c r="H624" s="132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131"/>
      <c r="F625" s="61"/>
      <c r="G625" s="61"/>
      <c r="H625" s="132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131"/>
      <c r="F626" s="61"/>
      <c r="G626" s="61"/>
      <c r="H626" s="132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131"/>
      <c r="F627" s="61"/>
      <c r="G627" s="61"/>
      <c r="H627" s="132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131"/>
      <c r="F628" s="61"/>
      <c r="G628" s="61"/>
      <c r="H628" s="132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131"/>
      <c r="F629" s="61"/>
      <c r="G629" s="61"/>
      <c r="H629" s="132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131"/>
      <c r="F630" s="61"/>
      <c r="G630" s="61"/>
      <c r="H630" s="132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131"/>
      <c r="F631" s="61"/>
      <c r="G631" s="61"/>
      <c r="H631" s="132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131"/>
      <c r="F632" s="61"/>
      <c r="G632" s="61"/>
      <c r="H632" s="132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131"/>
      <c r="F633" s="61"/>
      <c r="G633" s="61"/>
      <c r="H633" s="132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131"/>
      <c r="F634" s="61"/>
      <c r="G634" s="61"/>
      <c r="H634" s="132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131"/>
      <c r="F635" s="61"/>
      <c r="G635" s="61"/>
      <c r="H635" s="132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131"/>
      <c r="F636" s="61"/>
      <c r="G636" s="61"/>
      <c r="H636" s="132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131"/>
      <c r="F637" s="61"/>
      <c r="G637" s="61"/>
      <c r="H637" s="132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131"/>
      <c r="F638" s="61"/>
      <c r="G638" s="61"/>
      <c r="H638" s="132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131"/>
      <c r="F639" s="61"/>
      <c r="G639" s="61"/>
      <c r="H639" s="132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131"/>
      <c r="F640" s="61"/>
      <c r="G640" s="61"/>
      <c r="H640" s="132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131"/>
      <c r="F641" s="61"/>
      <c r="G641" s="61"/>
      <c r="H641" s="132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131"/>
      <c r="F642" s="61"/>
      <c r="G642" s="61"/>
      <c r="H642" s="132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131"/>
      <c r="F643" s="61"/>
      <c r="G643" s="61"/>
      <c r="H643" s="132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131"/>
      <c r="F644" s="61"/>
      <c r="G644" s="61"/>
      <c r="H644" s="132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131"/>
      <c r="F645" s="61"/>
      <c r="G645" s="61"/>
      <c r="H645" s="132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131"/>
      <c r="F646" s="61"/>
      <c r="G646" s="61"/>
      <c r="H646" s="132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131"/>
      <c r="F647" s="61"/>
      <c r="G647" s="61"/>
      <c r="H647" s="132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131"/>
      <c r="F648" s="61"/>
      <c r="G648" s="61"/>
      <c r="H648" s="132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131"/>
      <c r="F649" s="61"/>
      <c r="G649" s="61"/>
      <c r="H649" s="132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131"/>
      <c r="F650" s="61"/>
      <c r="G650" s="61"/>
      <c r="H650" s="132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131"/>
      <c r="F651" s="61"/>
      <c r="G651" s="61"/>
      <c r="H651" s="132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131"/>
      <c r="F652" s="61"/>
      <c r="G652" s="61"/>
      <c r="H652" s="132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131"/>
      <c r="F653" s="61"/>
      <c r="G653" s="61"/>
      <c r="H653" s="132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131"/>
      <c r="F654" s="61"/>
      <c r="G654" s="61"/>
      <c r="H654" s="132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131"/>
      <c r="F655" s="61"/>
      <c r="G655" s="61"/>
      <c r="H655" s="132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131"/>
      <c r="F656" s="61"/>
      <c r="G656" s="61"/>
      <c r="H656" s="132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131"/>
      <c r="F657" s="61"/>
      <c r="G657" s="61"/>
      <c r="H657" s="132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131"/>
      <c r="F658" s="61"/>
      <c r="G658" s="61"/>
      <c r="H658" s="132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131"/>
      <c r="F659" s="61"/>
      <c r="G659" s="61"/>
      <c r="H659" s="132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131"/>
      <c r="F660" s="61"/>
      <c r="G660" s="61"/>
      <c r="H660" s="132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131"/>
      <c r="F661" s="61"/>
      <c r="G661" s="61"/>
      <c r="H661" s="132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131"/>
      <c r="F662" s="61"/>
      <c r="G662" s="61"/>
      <c r="H662" s="132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131"/>
      <c r="F663" s="61"/>
      <c r="G663" s="61"/>
      <c r="H663" s="132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131"/>
      <c r="F664" s="61"/>
      <c r="G664" s="61"/>
      <c r="H664" s="132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131"/>
      <c r="F665" s="61"/>
      <c r="G665" s="61"/>
      <c r="H665" s="132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131"/>
      <c r="F666" s="61"/>
      <c r="G666" s="61"/>
      <c r="H666" s="132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131"/>
      <c r="F667" s="61"/>
      <c r="G667" s="61"/>
      <c r="H667" s="132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131"/>
      <c r="F668" s="61"/>
      <c r="G668" s="61"/>
      <c r="H668" s="132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131"/>
      <c r="F669" s="61"/>
      <c r="G669" s="61"/>
      <c r="H669" s="132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131"/>
      <c r="F670" s="61"/>
      <c r="G670" s="61"/>
      <c r="H670" s="132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131"/>
      <c r="F671" s="61"/>
      <c r="G671" s="61"/>
      <c r="H671" s="132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131"/>
      <c r="F672" s="61"/>
      <c r="G672" s="61"/>
      <c r="H672" s="132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131"/>
      <c r="F673" s="61"/>
      <c r="G673" s="61"/>
      <c r="H673" s="132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131"/>
      <c r="F674" s="61"/>
      <c r="G674" s="61"/>
      <c r="H674" s="132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131"/>
      <c r="F675" s="61"/>
      <c r="G675" s="61"/>
      <c r="H675" s="132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131"/>
      <c r="F676" s="61"/>
      <c r="G676" s="61"/>
      <c r="H676" s="132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131"/>
      <c r="F677" s="61"/>
      <c r="G677" s="61"/>
      <c r="H677" s="132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131"/>
      <c r="F678" s="61"/>
      <c r="G678" s="61"/>
      <c r="H678" s="132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131"/>
      <c r="F679" s="61"/>
      <c r="G679" s="61"/>
      <c r="H679" s="132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131"/>
      <c r="F680" s="61"/>
      <c r="G680" s="61"/>
      <c r="H680" s="132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131"/>
      <c r="F681" s="61"/>
      <c r="G681" s="61"/>
      <c r="H681" s="132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131"/>
      <c r="F682" s="61"/>
      <c r="G682" s="61"/>
      <c r="H682" s="132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131"/>
      <c r="F683" s="61"/>
      <c r="G683" s="61"/>
      <c r="H683" s="132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131"/>
      <c r="F684" s="61"/>
      <c r="G684" s="61"/>
      <c r="H684" s="132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131"/>
      <c r="F685" s="61"/>
      <c r="G685" s="61"/>
      <c r="H685" s="132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131"/>
      <c r="F686" s="61"/>
      <c r="G686" s="61"/>
      <c r="H686" s="132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131"/>
      <c r="F687" s="61"/>
      <c r="G687" s="61"/>
      <c r="H687" s="132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131"/>
      <c r="F688" s="61"/>
      <c r="G688" s="61"/>
      <c r="H688" s="132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131"/>
      <c r="F689" s="61"/>
      <c r="G689" s="61"/>
      <c r="H689" s="132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131"/>
      <c r="F690" s="61"/>
      <c r="G690" s="61"/>
      <c r="H690" s="132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131"/>
      <c r="F691" s="61"/>
      <c r="G691" s="61"/>
      <c r="H691" s="132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131"/>
      <c r="F692" s="61"/>
      <c r="G692" s="61"/>
      <c r="H692" s="132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131"/>
      <c r="F693" s="61"/>
      <c r="G693" s="61"/>
      <c r="H693" s="132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131"/>
      <c r="F694" s="61"/>
      <c r="G694" s="61"/>
      <c r="H694" s="132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131"/>
      <c r="F695" s="61"/>
      <c r="G695" s="61"/>
      <c r="H695" s="132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131"/>
      <c r="F696" s="61"/>
      <c r="G696" s="61"/>
      <c r="H696" s="132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131"/>
      <c r="F697" s="61"/>
      <c r="G697" s="61"/>
      <c r="H697" s="132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131"/>
      <c r="F698" s="61"/>
      <c r="G698" s="61"/>
      <c r="H698" s="132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131"/>
      <c r="F699" s="61"/>
      <c r="G699" s="61"/>
      <c r="H699" s="132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131"/>
      <c r="F700" s="61"/>
      <c r="G700" s="61"/>
      <c r="H700" s="132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131"/>
      <c r="F701" s="61"/>
      <c r="G701" s="61"/>
      <c r="H701" s="132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131"/>
      <c r="F702" s="61"/>
      <c r="G702" s="61"/>
      <c r="H702" s="132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131"/>
      <c r="F703" s="61"/>
      <c r="G703" s="61"/>
      <c r="H703" s="132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131"/>
      <c r="F704" s="61"/>
      <c r="G704" s="61"/>
      <c r="H704" s="132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131"/>
      <c r="F705" s="61"/>
      <c r="G705" s="61"/>
      <c r="H705" s="132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131"/>
      <c r="F706" s="61"/>
      <c r="G706" s="61"/>
      <c r="H706" s="132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131"/>
      <c r="F707" s="61"/>
      <c r="G707" s="61"/>
      <c r="H707" s="132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131"/>
      <c r="F708" s="61"/>
      <c r="G708" s="61"/>
      <c r="H708" s="132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131"/>
      <c r="F709" s="61"/>
      <c r="G709" s="61"/>
      <c r="H709" s="132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131"/>
      <c r="F710" s="61"/>
      <c r="G710" s="61"/>
      <c r="H710" s="132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131"/>
      <c r="F711" s="61"/>
      <c r="G711" s="61"/>
      <c r="H711" s="132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131"/>
      <c r="F712" s="61"/>
      <c r="G712" s="61"/>
      <c r="H712" s="132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131"/>
      <c r="F713" s="61"/>
      <c r="G713" s="61"/>
      <c r="H713" s="132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131"/>
      <c r="F714" s="61"/>
      <c r="G714" s="61"/>
      <c r="H714" s="132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131"/>
      <c r="F715" s="61"/>
      <c r="G715" s="61"/>
      <c r="H715" s="132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131"/>
      <c r="F716" s="61"/>
      <c r="G716" s="61"/>
      <c r="H716" s="132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131"/>
      <c r="F717" s="61"/>
      <c r="G717" s="61"/>
      <c r="H717" s="132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131"/>
      <c r="F718" s="61"/>
      <c r="G718" s="61"/>
      <c r="H718" s="132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131"/>
      <c r="F719" s="61"/>
      <c r="G719" s="61"/>
      <c r="H719" s="132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131"/>
      <c r="F720" s="61"/>
      <c r="G720" s="61"/>
      <c r="H720" s="132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131"/>
      <c r="F721" s="61"/>
      <c r="G721" s="61"/>
      <c r="H721" s="132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131"/>
      <c r="F722" s="61"/>
      <c r="G722" s="61"/>
      <c r="H722" s="132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131"/>
      <c r="F723" s="61"/>
      <c r="G723" s="61"/>
      <c r="H723" s="132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131"/>
      <c r="F724" s="61"/>
      <c r="G724" s="61"/>
      <c r="H724" s="132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131"/>
      <c r="F725" s="61"/>
      <c r="G725" s="61"/>
      <c r="H725" s="132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131"/>
      <c r="F726" s="61"/>
      <c r="G726" s="61"/>
      <c r="H726" s="132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131"/>
      <c r="F727" s="61"/>
      <c r="G727" s="61"/>
      <c r="H727" s="132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131"/>
      <c r="F728" s="61"/>
      <c r="G728" s="61"/>
      <c r="H728" s="132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131"/>
      <c r="F729" s="61"/>
      <c r="G729" s="61"/>
      <c r="H729" s="132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131"/>
      <c r="F730" s="61"/>
      <c r="G730" s="61"/>
      <c r="H730" s="132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131"/>
      <c r="F731" s="61"/>
      <c r="G731" s="61"/>
      <c r="H731" s="132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131"/>
      <c r="F732" s="61"/>
      <c r="G732" s="61"/>
      <c r="H732" s="132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131"/>
      <c r="F733" s="61"/>
      <c r="G733" s="61"/>
      <c r="H733" s="132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131"/>
      <c r="F734" s="61"/>
      <c r="G734" s="61"/>
      <c r="H734" s="132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131"/>
      <c r="F735" s="61"/>
      <c r="G735" s="61"/>
      <c r="H735" s="132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131"/>
      <c r="F736" s="61"/>
      <c r="G736" s="61"/>
      <c r="H736" s="132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131"/>
      <c r="F737" s="61"/>
      <c r="G737" s="61"/>
      <c r="H737" s="132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131"/>
      <c r="F738" s="61"/>
      <c r="G738" s="61"/>
      <c r="H738" s="132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131"/>
      <c r="F739" s="61"/>
      <c r="G739" s="61"/>
      <c r="H739" s="132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131"/>
      <c r="F740" s="61"/>
      <c r="G740" s="61"/>
      <c r="H740" s="132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131"/>
      <c r="F741" s="61"/>
      <c r="G741" s="61"/>
      <c r="H741" s="132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131"/>
      <c r="F742" s="61"/>
      <c r="G742" s="61"/>
      <c r="H742" s="132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131"/>
      <c r="F743" s="61"/>
      <c r="G743" s="61"/>
      <c r="H743" s="132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131"/>
      <c r="F744" s="61"/>
      <c r="G744" s="61"/>
      <c r="H744" s="132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131"/>
      <c r="F745" s="61"/>
      <c r="G745" s="61"/>
      <c r="H745" s="132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131"/>
      <c r="F746" s="61"/>
      <c r="G746" s="61"/>
      <c r="H746" s="132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131"/>
      <c r="F747" s="61"/>
      <c r="G747" s="61"/>
      <c r="H747" s="132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131"/>
      <c r="F748" s="61"/>
      <c r="G748" s="61"/>
      <c r="H748" s="132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131"/>
      <c r="F749" s="61"/>
      <c r="G749" s="61"/>
      <c r="H749" s="132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131"/>
      <c r="F750" s="61"/>
      <c r="G750" s="61"/>
      <c r="H750" s="132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131"/>
      <c r="F751" s="61"/>
      <c r="G751" s="61"/>
      <c r="H751" s="132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131"/>
      <c r="F752" s="61"/>
      <c r="G752" s="61"/>
      <c r="H752" s="132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131"/>
      <c r="F753" s="61"/>
      <c r="G753" s="61"/>
      <c r="H753" s="132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131"/>
      <c r="F754" s="61"/>
      <c r="G754" s="61"/>
      <c r="H754" s="132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131"/>
      <c r="F755" s="61"/>
      <c r="G755" s="61"/>
      <c r="H755" s="132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131"/>
      <c r="F756" s="61"/>
      <c r="G756" s="61"/>
      <c r="H756" s="132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131"/>
      <c r="F757" s="61"/>
      <c r="G757" s="61"/>
      <c r="H757" s="132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131"/>
      <c r="F758" s="61"/>
      <c r="G758" s="61"/>
      <c r="H758" s="132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131"/>
      <c r="F759" s="61"/>
      <c r="G759" s="61"/>
      <c r="H759" s="132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131"/>
      <c r="F760" s="61"/>
      <c r="G760" s="61"/>
      <c r="H760" s="132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131"/>
      <c r="F761" s="61"/>
      <c r="G761" s="61"/>
      <c r="H761" s="132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131"/>
      <c r="F762" s="61"/>
      <c r="G762" s="61"/>
      <c r="H762" s="132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131"/>
      <c r="F763" s="61"/>
      <c r="G763" s="61"/>
      <c r="H763" s="132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131"/>
      <c r="F764" s="61"/>
      <c r="G764" s="61"/>
      <c r="H764" s="132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131"/>
      <c r="F765" s="61"/>
      <c r="G765" s="61"/>
      <c r="H765" s="132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131"/>
      <c r="F766" s="61"/>
      <c r="G766" s="61"/>
      <c r="H766" s="132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131"/>
      <c r="F767" s="61"/>
      <c r="G767" s="61"/>
      <c r="H767" s="132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131"/>
      <c r="F768" s="61"/>
      <c r="G768" s="61"/>
      <c r="H768" s="132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131"/>
      <c r="F769" s="61"/>
      <c r="G769" s="61"/>
      <c r="H769" s="132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131"/>
      <c r="F770" s="61"/>
      <c r="G770" s="61"/>
      <c r="H770" s="132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131"/>
      <c r="F771" s="61"/>
      <c r="G771" s="61"/>
      <c r="H771" s="132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131"/>
      <c r="F772" s="61"/>
      <c r="G772" s="61"/>
      <c r="H772" s="132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131"/>
      <c r="F773" s="61"/>
      <c r="G773" s="61"/>
      <c r="H773" s="132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131"/>
      <c r="F774" s="61"/>
      <c r="G774" s="61"/>
      <c r="H774" s="132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131"/>
      <c r="F775" s="61"/>
      <c r="G775" s="61"/>
      <c r="H775" s="132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131"/>
      <c r="F776" s="61"/>
      <c r="G776" s="61"/>
      <c r="H776" s="132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131"/>
      <c r="F777" s="61"/>
      <c r="G777" s="61"/>
      <c r="H777" s="132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131"/>
      <c r="F778" s="61"/>
      <c r="G778" s="61"/>
      <c r="H778" s="132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131"/>
      <c r="F779" s="61"/>
      <c r="G779" s="61"/>
      <c r="H779" s="132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131"/>
      <c r="F780" s="61"/>
      <c r="G780" s="61"/>
      <c r="H780" s="132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131"/>
      <c r="F781" s="61"/>
      <c r="G781" s="61"/>
      <c r="H781" s="132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131"/>
      <c r="F782" s="61"/>
      <c r="G782" s="61"/>
      <c r="H782" s="132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131"/>
      <c r="F783" s="61"/>
      <c r="G783" s="61"/>
      <c r="H783" s="132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131"/>
      <c r="F784" s="61"/>
      <c r="G784" s="61"/>
      <c r="H784" s="132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131"/>
      <c r="F785" s="61"/>
      <c r="G785" s="61"/>
      <c r="H785" s="132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131"/>
      <c r="F786" s="61"/>
      <c r="G786" s="61"/>
      <c r="H786" s="132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131"/>
      <c r="F787" s="61"/>
      <c r="G787" s="61"/>
      <c r="H787" s="132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131"/>
      <c r="F788" s="61"/>
      <c r="G788" s="61"/>
      <c r="H788" s="132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131"/>
      <c r="F789" s="61"/>
      <c r="G789" s="61"/>
      <c r="H789" s="132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131"/>
      <c r="F790" s="61"/>
      <c r="G790" s="61"/>
      <c r="H790" s="132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131"/>
      <c r="F791" s="61"/>
      <c r="G791" s="61"/>
      <c r="H791" s="132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131"/>
      <c r="F792" s="61"/>
      <c r="G792" s="61"/>
      <c r="H792" s="132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131"/>
      <c r="F793" s="61"/>
      <c r="G793" s="61"/>
      <c r="H793" s="132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131"/>
      <c r="F794" s="61"/>
      <c r="G794" s="61"/>
      <c r="H794" s="132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131"/>
      <c r="F795" s="61"/>
      <c r="G795" s="61"/>
      <c r="H795" s="132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131"/>
      <c r="F796" s="61"/>
      <c r="G796" s="61"/>
      <c r="H796" s="132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131"/>
      <c r="F797" s="61"/>
      <c r="G797" s="61"/>
      <c r="H797" s="132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131"/>
      <c r="F798" s="61"/>
      <c r="G798" s="61"/>
      <c r="H798" s="132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131"/>
      <c r="F799" s="61"/>
      <c r="G799" s="61"/>
      <c r="H799" s="132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131"/>
      <c r="F800" s="61"/>
      <c r="G800" s="61"/>
      <c r="H800" s="132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131"/>
      <c r="F801" s="61"/>
      <c r="G801" s="61"/>
      <c r="H801" s="132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131"/>
      <c r="F802" s="61"/>
      <c r="G802" s="61"/>
      <c r="H802" s="132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131"/>
      <c r="F803" s="61"/>
      <c r="G803" s="61"/>
      <c r="H803" s="132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131"/>
      <c r="F804" s="61"/>
      <c r="G804" s="61"/>
      <c r="H804" s="132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131"/>
      <c r="F805" s="61"/>
      <c r="G805" s="61"/>
      <c r="H805" s="132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131"/>
      <c r="F806" s="61"/>
      <c r="G806" s="61"/>
      <c r="H806" s="132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131"/>
      <c r="F807" s="61"/>
      <c r="G807" s="61"/>
      <c r="H807" s="132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131"/>
      <c r="F808" s="61"/>
      <c r="G808" s="61"/>
      <c r="H808" s="132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131"/>
      <c r="F809" s="61"/>
      <c r="G809" s="61"/>
      <c r="H809" s="132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131"/>
      <c r="F810" s="61"/>
      <c r="G810" s="61"/>
      <c r="H810" s="132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131"/>
      <c r="F811" s="61"/>
      <c r="G811" s="61"/>
      <c r="H811" s="132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131"/>
      <c r="F812" s="61"/>
      <c r="G812" s="61"/>
      <c r="H812" s="132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131"/>
      <c r="F813" s="61"/>
      <c r="G813" s="61"/>
      <c r="H813" s="132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131"/>
      <c r="F814" s="61"/>
      <c r="G814" s="61"/>
      <c r="H814" s="132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131"/>
      <c r="F815" s="61"/>
      <c r="G815" s="61"/>
      <c r="H815" s="132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131"/>
      <c r="F816" s="61"/>
      <c r="G816" s="61"/>
      <c r="H816" s="132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131"/>
      <c r="F817" s="61"/>
      <c r="G817" s="61"/>
      <c r="H817" s="132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131"/>
      <c r="F818" s="61"/>
      <c r="G818" s="61"/>
      <c r="H818" s="132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131"/>
      <c r="F819" s="61"/>
      <c r="G819" s="61"/>
      <c r="H819" s="132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131"/>
      <c r="F820" s="61"/>
      <c r="G820" s="61"/>
      <c r="H820" s="132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131"/>
      <c r="F821" s="61"/>
      <c r="G821" s="61"/>
      <c r="H821" s="132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131"/>
      <c r="F822" s="61"/>
      <c r="G822" s="61"/>
      <c r="H822" s="132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131"/>
      <c r="F823" s="61"/>
      <c r="G823" s="61"/>
      <c r="H823" s="132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131"/>
      <c r="F824" s="61"/>
      <c r="G824" s="61"/>
      <c r="H824" s="132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131"/>
      <c r="F825" s="61"/>
      <c r="G825" s="61"/>
      <c r="H825" s="132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131"/>
      <c r="F826" s="61"/>
      <c r="G826" s="61"/>
      <c r="H826" s="132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131"/>
      <c r="F827" s="61"/>
      <c r="G827" s="61"/>
      <c r="H827" s="132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131"/>
      <c r="F828" s="61"/>
      <c r="G828" s="61"/>
      <c r="H828" s="132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131"/>
      <c r="F829" s="61"/>
      <c r="G829" s="61"/>
      <c r="H829" s="132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131"/>
      <c r="F830" s="61"/>
      <c r="G830" s="61"/>
      <c r="H830" s="132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131"/>
      <c r="F831" s="61"/>
      <c r="G831" s="61"/>
      <c r="H831" s="132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131"/>
      <c r="F832" s="61"/>
      <c r="G832" s="61"/>
      <c r="H832" s="132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131"/>
      <c r="F833" s="61"/>
      <c r="G833" s="61"/>
      <c r="H833" s="132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131"/>
      <c r="F834" s="61"/>
      <c r="G834" s="61"/>
      <c r="H834" s="132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131"/>
      <c r="F835" s="61"/>
      <c r="G835" s="61"/>
      <c r="H835" s="132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131"/>
      <c r="F836" s="61"/>
      <c r="G836" s="61"/>
      <c r="H836" s="132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131"/>
      <c r="F837" s="61"/>
      <c r="G837" s="61"/>
      <c r="H837" s="132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131"/>
      <c r="F838" s="61"/>
      <c r="G838" s="61"/>
      <c r="H838" s="132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131"/>
      <c r="F839" s="61"/>
      <c r="G839" s="61"/>
      <c r="H839" s="132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131"/>
      <c r="F840" s="61"/>
      <c r="G840" s="61"/>
      <c r="H840" s="132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131"/>
      <c r="F841" s="61"/>
      <c r="G841" s="61"/>
      <c r="H841" s="132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131"/>
      <c r="F842" s="61"/>
      <c r="G842" s="61"/>
      <c r="H842" s="132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131"/>
      <c r="F843" s="61"/>
      <c r="G843" s="61"/>
      <c r="H843" s="132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131"/>
      <c r="F844" s="61"/>
      <c r="G844" s="61"/>
      <c r="H844" s="132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131"/>
      <c r="F845" s="61"/>
      <c r="G845" s="61"/>
      <c r="H845" s="132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131"/>
      <c r="F846" s="61"/>
      <c r="G846" s="61"/>
      <c r="H846" s="132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131"/>
      <c r="F847" s="61"/>
      <c r="G847" s="61"/>
      <c r="H847" s="132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131"/>
      <c r="F848" s="61"/>
      <c r="G848" s="61"/>
      <c r="H848" s="132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131"/>
      <c r="F849" s="61"/>
      <c r="G849" s="61"/>
      <c r="H849" s="132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131"/>
      <c r="F850" s="61"/>
      <c r="G850" s="61"/>
      <c r="H850" s="132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131"/>
      <c r="F851" s="61"/>
      <c r="G851" s="61"/>
      <c r="H851" s="132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131"/>
      <c r="F852" s="61"/>
      <c r="G852" s="61"/>
      <c r="H852" s="132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131"/>
      <c r="F853" s="61"/>
      <c r="G853" s="61"/>
      <c r="H853" s="132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131"/>
      <c r="F854" s="61"/>
      <c r="G854" s="61"/>
      <c r="H854" s="132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131"/>
      <c r="F855" s="61"/>
      <c r="G855" s="61"/>
      <c r="H855" s="132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131"/>
      <c r="F856" s="61"/>
      <c r="G856" s="61"/>
      <c r="H856" s="132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131"/>
      <c r="F857" s="61"/>
      <c r="G857" s="61"/>
      <c r="H857" s="132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131"/>
      <c r="F858" s="61"/>
      <c r="G858" s="61"/>
      <c r="H858" s="132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131"/>
      <c r="F859" s="61"/>
      <c r="G859" s="61"/>
      <c r="H859" s="132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131"/>
      <c r="F860" s="61"/>
      <c r="G860" s="61"/>
      <c r="H860" s="132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131"/>
      <c r="F861" s="61"/>
      <c r="G861" s="61"/>
      <c r="H861" s="132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131"/>
      <c r="F862" s="61"/>
      <c r="G862" s="61"/>
      <c r="H862" s="132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131"/>
      <c r="F863" s="61"/>
      <c r="G863" s="61"/>
      <c r="H863" s="132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131"/>
      <c r="F864" s="61"/>
      <c r="G864" s="61"/>
      <c r="H864" s="132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131"/>
      <c r="F865" s="61"/>
      <c r="G865" s="61"/>
      <c r="H865" s="132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131"/>
      <c r="F866" s="61"/>
      <c r="G866" s="61"/>
      <c r="H866" s="132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131"/>
      <c r="F867" s="61"/>
      <c r="G867" s="61"/>
      <c r="H867" s="132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131"/>
      <c r="F868" s="61"/>
      <c r="G868" s="61"/>
      <c r="H868" s="132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131"/>
      <c r="F869" s="61"/>
      <c r="G869" s="61"/>
      <c r="H869" s="132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131"/>
      <c r="F870" s="61"/>
      <c r="G870" s="61"/>
      <c r="H870" s="132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131"/>
      <c r="F871" s="61"/>
      <c r="G871" s="61"/>
      <c r="H871" s="132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131"/>
      <c r="F872" s="61"/>
      <c r="G872" s="61"/>
      <c r="H872" s="132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131"/>
      <c r="F873" s="61"/>
      <c r="G873" s="61"/>
      <c r="H873" s="132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131"/>
      <c r="F874" s="61"/>
      <c r="G874" s="61"/>
      <c r="H874" s="132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131"/>
      <c r="F875" s="61"/>
      <c r="G875" s="61"/>
      <c r="H875" s="132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131"/>
      <c r="F876" s="61"/>
      <c r="G876" s="61"/>
      <c r="H876" s="132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</sheetData>
  <mergeCells count="71">
    <mergeCell ref="K12:L12"/>
    <mergeCell ref="K13:L13"/>
    <mergeCell ref="K14:L14"/>
    <mergeCell ref="K15:L15"/>
    <mergeCell ref="K16:L16"/>
    <mergeCell ref="K24:L24"/>
    <mergeCell ref="K25:L25"/>
    <mergeCell ref="K26:L26"/>
    <mergeCell ref="K17:L17"/>
    <mergeCell ref="K18:L18"/>
    <mergeCell ref="H4:I4"/>
    <mergeCell ref="J4:J5"/>
    <mergeCell ref="K4:L5"/>
    <mergeCell ref="M4:N5"/>
    <mergeCell ref="H5:I5"/>
    <mergeCell ref="K6:L6"/>
    <mergeCell ref="M6:N6"/>
    <mergeCell ref="H9:I9"/>
    <mergeCell ref="H10:I10"/>
    <mergeCell ref="H11:I11"/>
    <mergeCell ref="K7:L7"/>
    <mergeCell ref="M7:N7"/>
    <mergeCell ref="M8:N8"/>
    <mergeCell ref="M9:N9"/>
    <mergeCell ref="K8:L8"/>
    <mergeCell ref="K9:L9"/>
    <mergeCell ref="K10:L10"/>
    <mergeCell ref="M10:N10"/>
    <mergeCell ref="K11:L11"/>
    <mergeCell ref="M11:N11"/>
    <mergeCell ref="H12:I12"/>
    <mergeCell ref="H13:I13"/>
    <mergeCell ref="H14:I14"/>
    <mergeCell ref="C18:C19"/>
    <mergeCell ref="H6:I6"/>
    <mergeCell ref="H7:I7"/>
    <mergeCell ref="H8:I8"/>
    <mergeCell ref="M12:N12"/>
    <mergeCell ref="M13:N13"/>
    <mergeCell ref="M14:N14"/>
    <mergeCell ref="M15:N15"/>
    <mergeCell ref="M16:N16"/>
    <mergeCell ref="M17:N17"/>
    <mergeCell ref="M18:N18"/>
    <mergeCell ref="M19:N19"/>
    <mergeCell ref="K28:L28"/>
    <mergeCell ref="K29:L29"/>
    <mergeCell ref="M20:N20"/>
    <mergeCell ref="M21:N21"/>
    <mergeCell ref="M23:N23"/>
    <mergeCell ref="M24:N24"/>
    <mergeCell ref="M25:N25"/>
    <mergeCell ref="M26:N26"/>
    <mergeCell ref="M28:N28"/>
    <mergeCell ref="K19:L19"/>
    <mergeCell ref="K20:L20"/>
    <mergeCell ref="K21:L21"/>
    <mergeCell ref="K23:L23"/>
    <mergeCell ref="A51:C51"/>
    <mergeCell ref="A52:C52"/>
    <mergeCell ref="M29:N29"/>
    <mergeCell ref="M30:N30"/>
    <mergeCell ref="M31:N31"/>
    <mergeCell ref="M33:N33"/>
    <mergeCell ref="M34:N34"/>
    <mergeCell ref="M35:N35"/>
    <mergeCell ref="K34:L34"/>
    <mergeCell ref="K35:L35"/>
    <mergeCell ref="K30:L30"/>
    <mergeCell ref="K31:L31"/>
    <mergeCell ref="K33:L33"/>
  </mergeCells>
  <printOptions horizontalCentered="1"/>
  <pageMargins left="0.9055118110236221" right="0.70866141732283472" top="0.51181102362204722" bottom="0.31496062992125984" header="0" footer="0"/>
  <pageSetup scale="7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ESTADOS RESULTADO</vt:lpstr>
      <vt:lpstr>BALANCES!Área_de_impresión</vt:lpstr>
      <vt:lpstr>'ESTADOS RESULTADO'!Área_de_impresión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cp:lastPrinted>2024-04-26T22:58:07Z</cp:lastPrinted>
  <dcterms:created xsi:type="dcterms:W3CDTF">2024-04-23T00:50:32Z</dcterms:created>
  <dcterms:modified xsi:type="dcterms:W3CDTF">2024-05-17T17:07:01Z</dcterms:modified>
</cp:coreProperties>
</file>