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17FB15A5-6561-41AF-985F-DCC195A62681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Balances!$A$1:$I$57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2" l="1"/>
  <c r="I38" i="2" s="1"/>
  <c r="I42" i="2" s="1"/>
  <c r="G32" i="2"/>
  <c r="I32" i="2"/>
  <c r="I25" i="2"/>
  <c r="I19" i="2"/>
  <c r="I52" i="1"/>
  <c r="I47" i="1"/>
  <c r="I43" i="1"/>
  <c r="I39" i="1"/>
  <c r="I34" i="1"/>
  <c r="I21" i="1"/>
  <c r="I17" i="1"/>
  <c r="I48" i="1" l="1"/>
  <c r="I53" i="1" s="1"/>
  <c r="I25" i="1"/>
  <c r="I27" i="2"/>
  <c r="G34" i="1"/>
  <c r="G52" i="1"/>
  <c r="G47" i="1"/>
  <c r="G43" i="1"/>
  <c r="G39" i="1"/>
  <c r="G21" i="1"/>
  <c r="G17" i="1"/>
  <c r="G48" i="1" l="1"/>
  <c r="G53" i="1" s="1"/>
  <c r="G25" i="1"/>
  <c r="G25" i="2"/>
  <c r="G19" i="2" l="1"/>
  <c r="G27" i="2" s="1"/>
  <c r="I62" i="1" l="1"/>
  <c r="G34" i="2" l="1"/>
  <c r="G38" i="2" s="1"/>
  <c r="G42" i="2" s="1"/>
  <c r="G62" i="1" l="1"/>
</calcChain>
</file>

<file path=xl/sharedStrings.xml><?xml version="1.0" encoding="utf-8"?>
<sst xmlns="http://schemas.openxmlformats.org/spreadsheetml/2006/main" count="103" uniqueCount="75">
  <si>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</si>
  <si>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</si>
  <si>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</si>
  <si>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</si>
  <si>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</si>
  <si>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</si>
  <si>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</si>
  <si>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</si>
  <si>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</si>
  <si>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</si>
  <si>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</si>
  <si>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</si>
  <si>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</si>
  <si>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</si>
  <si>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</si>
  <si>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</si>
  <si>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</si>
  <si>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</si>
  <si>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</si>
  <si>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</si>
  <si>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</si>
  <si>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</si>
  <si>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</si>
  <si>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</si>
  <si>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</si>
  <si>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</si>
  <si>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</si>
  <si>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</si>
  <si>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</si>
  <si>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</si>
  <si>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</si>
  <si>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</si>
  <si>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</si>
  <si>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</si>
  <si>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</si>
  <si>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</si>
  <si>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</si>
  <si>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</si>
  <si>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</si>
  <si>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</si>
  <si>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</si>
  <si>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</si>
  <si>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</si>
  <si>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</si>
  <si>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</si>
  <si>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</si>
  <si>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</si>
  <si>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</si>
  <si>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</si>
  <si>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</si>
  <si>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</si>
  <si>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</si>
  <si>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</si>
  <si>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</si>
  <si>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</si>
  <si>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</si>
  <si>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</si>
  <si>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</si>
  <si>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</si>
  <si>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</si>
  <si>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</si>
  <si>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</si>
  <si>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</si>
  <si>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</si>
  <si>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</si>
  <si>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</si>
  <si>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</si>
  <si>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</si>
  <si>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</si>
  <si>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2024</t>
  </si>
  <si>
    <t>Alfredo Antonio Sol Zaldivar</t>
  </si>
  <si>
    <t>Gerente General</t>
  </si>
  <si>
    <t>Por los años terminados el 30 de junio  de 2024 y 2023</t>
  </si>
  <si>
    <t>Reportos y otras obligaciones bursatiles</t>
  </si>
  <si>
    <t>Al 30 de junio 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</si>
</sst>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zoomScale="115" zoomScaleNormal="115" workbookViewId="0">
      <selection activeCell="G12" sqref="G12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74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69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1889.1</v>
      </c>
      <c r="H11" s="76"/>
      <c r="I11" s="76">
        <v>1800.4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0</v>
      </c>
      <c r="H12" s="76"/>
      <c r="I12" s="76">
        <v>0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43151.4</v>
      </c>
      <c r="H13" s="76"/>
      <c r="I13" s="76">
        <v>39640.1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5844.5</v>
      </c>
      <c r="H14" s="76"/>
      <c r="I14" s="76">
        <v>5062.5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39615.1</v>
      </c>
      <c r="H15" s="76"/>
      <c r="I15" s="76">
        <v>32156.5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3225</v>
      </c>
      <c r="H16" s="76"/>
      <c r="I16" s="76">
        <v>2971.5</v>
      </c>
    </row>
    <row r="17" spans="1:13">
      <c r="A17" s="16"/>
      <c r="B17" s="16"/>
      <c r="C17" s="16"/>
      <c r="D17" s="16"/>
      <c r="E17" s="44"/>
      <c r="F17" s="17"/>
      <c r="G17" s="18">
        <f>SUM(G11:G16)</f>
        <v>93725.1</v>
      </c>
      <c r="H17" s="18"/>
      <c r="I17" s="18">
        <f>SUM(I11:I16)</f>
        <v>81631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77">
        <v>6362.9</v>
      </c>
      <c r="H20" s="77"/>
      <c r="I20" s="77">
        <v>6356.5</v>
      </c>
    </row>
    <row r="21" spans="1:13">
      <c r="A21" s="15"/>
      <c r="B21" s="15"/>
      <c r="C21" s="15"/>
      <c r="D21" s="15"/>
      <c r="E21" s="44"/>
      <c r="F21" s="19"/>
      <c r="G21" s="21">
        <f>SUM(G19:G20)</f>
        <v>6362.9</v>
      </c>
      <c r="H21" s="21"/>
      <c r="I21" s="21">
        <f>SUM(I19:I20)</f>
        <v>6356.5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7">
        <v>3490.3</v>
      </c>
      <c r="H24" s="77"/>
      <c r="I24" s="77">
        <v>3668.8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103578.3</v>
      </c>
      <c r="H25" s="22"/>
      <c r="I25" s="22">
        <f>I17+I21+I24</f>
        <v>91656.3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8">
        <v>1917.3</v>
      </c>
      <c r="H29" s="78"/>
      <c r="I29" s="78">
        <v>1865.4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371.9</v>
      </c>
      <c r="H30" s="68"/>
      <c r="I30" s="68">
        <v>307.10000000000002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20828.599999999999</v>
      </c>
      <c r="H31" s="68"/>
      <c r="I31" s="68">
        <v>18665.2</v>
      </c>
    </row>
    <row r="32" spans="1:13">
      <c r="A32" s="15" t="s">
        <v>6</v>
      </c>
      <c r="B32" s="15"/>
      <c r="C32" s="15"/>
      <c r="D32" s="15"/>
      <c r="E32" s="46"/>
      <c r="F32" s="50"/>
      <c r="G32" s="68">
        <v>4337.8</v>
      </c>
      <c r="H32" s="68"/>
      <c r="I32" s="68">
        <v>3699.1</v>
      </c>
    </row>
    <row r="33" spans="1:14">
      <c r="A33" s="15" t="s">
        <v>73</v>
      </c>
      <c r="B33" s="15"/>
      <c r="C33" s="15"/>
      <c r="D33" s="15"/>
      <c r="E33" s="46"/>
      <c r="F33" s="50"/>
      <c r="G33" s="69">
        <v>600.79999999999995</v>
      </c>
      <c r="H33" s="68"/>
      <c r="I33" s="69">
        <v>0</v>
      </c>
    </row>
    <row r="34" spans="1:14">
      <c r="A34" s="15"/>
      <c r="B34" s="15"/>
      <c r="C34" s="15"/>
      <c r="D34" s="15"/>
      <c r="E34" s="46"/>
      <c r="F34" s="50"/>
      <c r="G34" s="80">
        <f>SUM(G29:G33)</f>
        <v>28056.399999999998</v>
      </c>
      <c r="H34" s="25"/>
      <c r="I34" s="80">
        <f>SUM(I29:I33)</f>
        <v>24536.799999999999</v>
      </c>
    </row>
    <row r="35" spans="1:14">
      <c r="A35" s="50" t="s">
        <v>34</v>
      </c>
      <c r="B35" s="50"/>
      <c r="C35" s="50"/>
      <c r="D35" s="50"/>
      <c r="E35" s="46"/>
      <c r="F35" s="50"/>
      <c r="G35" s="25"/>
      <c r="H35" s="25"/>
      <c r="I35" s="25"/>
    </row>
    <row r="36" spans="1:14">
      <c r="A36" s="15" t="s">
        <v>7</v>
      </c>
      <c r="B36" s="15"/>
      <c r="C36" s="15"/>
      <c r="D36" s="15"/>
      <c r="E36" s="47"/>
      <c r="F36" s="50"/>
      <c r="G36" s="68">
        <v>7615.4</v>
      </c>
      <c r="H36" s="68"/>
      <c r="I36" s="68">
        <v>5955.8</v>
      </c>
    </row>
    <row r="37" spans="1:14">
      <c r="A37" s="15" t="s">
        <v>8</v>
      </c>
      <c r="B37" s="15"/>
      <c r="C37" s="15"/>
      <c r="D37" s="15"/>
      <c r="E37" s="46"/>
      <c r="F37" s="50"/>
      <c r="G37" s="68">
        <v>901.8</v>
      </c>
      <c r="H37" s="68"/>
      <c r="I37" s="68">
        <v>646.9</v>
      </c>
    </row>
    <row r="38" spans="1:14">
      <c r="A38" s="15" t="s">
        <v>9</v>
      </c>
      <c r="B38" s="15"/>
      <c r="C38" s="15"/>
      <c r="D38" s="15"/>
      <c r="E38" s="46"/>
      <c r="F38" s="50"/>
      <c r="G38" s="69">
        <v>1928.7</v>
      </c>
      <c r="H38" s="69"/>
      <c r="I38" s="69">
        <v>1522.7</v>
      </c>
    </row>
    <row r="39" spans="1:14">
      <c r="A39" s="15"/>
      <c r="B39" s="15"/>
      <c r="C39" s="15"/>
      <c r="D39" s="15"/>
      <c r="E39" s="46"/>
      <c r="F39" s="50"/>
      <c r="G39" s="25">
        <f>SUM(G36:G38)</f>
        <v>10445.9</v>
      </c>
      <c r="H39" s="25"/>
      <c r="I39" s="25">
        <f>SUM(I36:I38)</f>
        <v>8125.4</v>
      </c>
    </row>
    <row r="40" spans="1:14">
      <c r="A40" s="50" t="s">
        <v>28</v>
      </c>
      <c r="B40" s="50"/>
      <c r="C40" s="50"/>
      <c r="D40" s="50"/>
      <c r="E40" s="46"/>
      <c r="F40" s="50"/>
      <c r="G40" s="25"/>
      <c r="H40" s="25"/>
      <c r="I40" s="25"/>
    </row>
    <row r="41" spans="1:14">
      <c r="A41" s="15" t="s">
        <v>10</v>
      </c>
      <c r="B41" s="15"/>
      <c r="C41" s="15"/>
      <c r="D41" s="15"/>
      <c r="E41" s="46"/>
      <c r="F41" s="50"/>
      <c r="G41" s="68">
        <v>1043.3</v>
      </c>
      <c r="H41" s="68"/>
      <c r="I41" s="68">
        <v>1059.3</v>
      </c>
    </row>
    <row r="42" spans="1:14">
      <c r="A42" s="15" t="s">
        <v>11</v>
      </c>
      <c r="B42" s="15"/>
      <c r="C42" s="15"/>
      <c r="D42" s="15"/>
      <c r="E42" s="46"/>
      <c r="F42" s="50"/>
      <c r="G42" s="69">
        <v>17472.7</v>
      </c>
      <c r="H42" s="69"/>
      <c r="I42" s="69">
        <v>15781</v>
      </c>
    </row>
    <row r="43" spans="1:14">
      <c r="A43" s="15"/>
      <c r="B43" s="15"/>
      <c r="C43" s="15"/>
      <c r="D43" s="15"/>
      <c r="E43" s="46"/>
      <c r="F43" s="50"/>
      <c r="G43" s="25">
        <f>SUM(G41:G42)</f>
        <v>18516</v>
      </c>
      <c r="H43" s="25"/>
      <c r="I43" s="25">
        <f>SUM(I41:I42)</f>
        <v>16840.3</v>
      </c>
      <c r="K43" s="67"/>
    </row>
    <row r="44" spans="1:14">
      <c r="A44" s="19" t="s">
        <v>29</v>
      </c>
      <c r="B44" s="19"/>
      <c r="C44" s="19"/>
      <c r="D44" s="19"/>
      <c r="E44" s="46"/>
      <c r="F44" s="50"/>
      <c r="G44" s="25"/>
      <c r="H44" s="25"/>
      <c r="I44" s="25"/>
      <c r="K44" s="67"/>
    </row>
    <row r="45" spans="1:14">
      <c r="A45" s="15" t="s">
        <v>12</v>
      </c>
      <c r="B45" s="15"/>
      <c r="C45" s="15"/>
      <c r="D45" s="15"/>
      <c r="E45" s="46"/>
      <c r="F45" s="50"/>
      <c r="G45" s="68">
        <v>6789.5</v>
      </c>
      <c r="H45" s="68"/>
      <c r="I45" s="68">
        <v>6278.1</v>
      </c>
    </row>
    <row r="46" spans="1:14">
      <c r="A46" s="15" t="s">
        <v>13</v>
      </c>
      <c r="B46" s="15"/>
      <c r="C46" s="15"/>
      <c r="D46" s="15"/>
      <c r="E46" s="46"/>
      <c r="F46" s="50"/>
      <c r="G46" s="69">
        <v>1419.7</v>
      </c>
      <c r="H46" s="69"/>
      <c r="I46" s="69">
        <v>1391</v>
      </c>
      <c r="N46" s="67" t="s">
        <v>0</v>
      </c>
    </row>
    <row r="47" spans="1:14" ht="17.25" customHeight="1">
      <c r="A47" s="19"/>
      <c r="B47" s="19"/>
      <c r="C47" s="19"/>
      <c r="D47" s="19"/>
      <c r="E47" s="46"/>
      <c r="F47" s="50"/>
      <c r="G47" s="27">
        <f>SUM(G45:G46)</f>
        <v>8209.2000000000007</v>
      </c>
      <c r="H47" s="25"/>
      <c r="I47" s="27">
        <f>SUM(I45:I46)</f>
        <v>7669.1</v>
      </c>
      <c r="N47" s="67" t="s">
        <v>0</v>
      </c>
    </row>
    <row r="48" spans="1:14" ht="19.5" customHeight="1">
      <c r="A48" s="8" t="s">
        <v>30</v>
      </c>
      <c r="B48" s="19"/>
      <c r="C48" s="19"/>
      <c r="D48" s="19"/>
      <c r="E48" s="46"/>
      <c r="F48" s="50"/>
      <c r="G48" s="26">
        <f>G34+G39+G43+G47</f>
        <v>65227.5</v>
      </c>
      <c r="H48" s="25"/>
      <c r="I48" s="26">
        <f>I34+I39+I43+I47</f>
        <v>57171.6</v>
      </c>
    </row>
    <row r="49" spans="1:9">
      <c r="A49" s="50" t="s">
        <v>31</v>
      </c>
      <c r="B49" s="50"/>
      <c r="C49" s="50"/>
      <c r="D49" s="50"/>
      <c r="E49" s="46"/>
      <c r="F49" s="50"/>
      <c r="G49" s="25"/>
      <c r="H49" s="25"/>
      <c r="I49" s="25"/>
    </row>
    <row r="50" spans="1:9">
      <c r="A50" s="15" t="s">
        <v>14</v>
      </c>
      <c r="B50" s="15"/>
      <c r="C50" s="15"/>
      <c r="D50" s="15"/>
      <c r="E50" s="46"/>
      <c r="F50" s="50"/>
      <c r="G50" s="79">
        <v>15000</v>
      </c>
      <c r="H50" s="68"/>
      <c r="I50" s="79">
        <v>15000</v>
      </c>
    </row>
    <row r="51" spans="1:9" ht="15.75" customHeight="1">
      <c r="A51" s="20" t="s">
        <v>15</v>
      </c>
      <c r="B51" s="28"/>
      <c r="C51" s="28"/>
      <c r="D51" s="28"/>
      <c r="E51" s="46"/>
      <c r="F51" s="50"/>
      <c r="G51" s="69">
        <v>23350.799999999999</v>
      </c>
      <c r="H51" s="69" t="s">
        <v>0</v>
      </c>
      <c r="I51" s="69">
        <v>19484.7</v>
      </c>
    </row>
    <row r="52" spans="1:9" ht="18" customHeight="1">
      <c r="A52" s="19"/>
      <c r="B52" s="19"/>
      <c r="C52" s="19"/>
      <c r="D52" s="19"/>
      <c r="E52" s="46"/>
      <c r="F52" s="50"/>
      <c r="G52" s="25">
        <f>SUM(G50:G51)</f>
        <v>38350.800000000003</v>
      </c>
      <c r="H52" s="25" t="s">
        <v>0</v>
      </c>
      <c r="I52" s="25">
        <f>SUM(I50:I51)</f>
        <v>34484.699999999997</v>
      </c>
    </row>
    <row r="53" spans="1:9" ht="19.5" customHeight="1" thickBot="1">
      <c r="A53" s="8" t="s">
        <v>32</v>
      </c>
      <c r="B53" s="8"/>
      <c r="C53" s="8"/>
      <c r="D53" s="8"/>
      <c r="E53" s="46"/>
      <c r="F53" s="50"/>
      <c r="G53" s="22">
        <f>G48+G52</f>
        <v>103578.3</v>
      </c>
      <c r="H53" s="25"/>
      <c r="I53" s="22">
        <f>I48+I52</f>
        <v>91656.299999999988</v>
      </c>
    </row>
    <row r="54" spans="1:9" ht="19.5" customHeight="1" thickTop="1">
      <c r="A54" s="8"/>
      <c r="B54" s="8"/>
      <c r="C54" s="8"/>
      <c r="D54" s="8"/>
      <c r="E54" s="46"/>
      <c r="F54" s="50"/>
      <c r="G54" s="21"/>
      <c r="H54" s="25"/>
      <c r="I54" s="21"/>
    </row>
    <row r="55" spans="1:9">
      <c r="A55" s="48" t="s">
        <v>64</v>
      </c>
      <c r="B55" s="48" t="s">
        <v>70</v>
      </c>
      <c r="E55" s="36"/>
      <c r="G55" s="43" t="s">
        <v>65</v>
      </c>
      <c r="H55" s="56"/>
      <c r="I55" s="43"/>
    </row>
    <row r="56" spans="1:9" ht="15" customHeight="1">
      <c r="A56" s="19" t="s">
        <v>60</v>
      </c>
      <c r="B56" s="19" t="s">
        <v>71</v>
      </c>
      <c r="C56" s="8"/>
      <c r="D56" s="8"/>
      <c r="E56" s="9"/>
      <c r="F56" s="8"/>
      <c r="G56" s="51" t="s">
        <v>66</v>
      </c>
      <c r="H56" s="50"/>
      <c r="I56" s="51"/>
    </row>
    <row r="57" spans="1:9" ht="14.4" thickBot="1">
      <c r="A57" s="49"/>
      <c r="B57" s="49"/>
      <c r="C57" s="49"/>
      <c r="D57" s="49"/>
      <c r="E57" s="49"/>
      <c r="F57" s="49"/>
      <c r="G57" s="49"/>
      <c r="H57" s="49"/>
      <c r="I57" s="49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60" spans="1:9">
      <c r="G60" s="56" t="s">
        <v>0</v>
      </c>
      <c r="I60" s="56" t="s">
        <v>0</v>
      </c>
    </row>
    <row r="62" spans="1:9">
      <c r="G62" s="56">
        <f>+G53-G25</f>
        <v>0</v>
      </c>
      <c r="I62" s="56">
        <f>+I53-I25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11" zoomScale="138" zoomScaleNormal="138" workbookViewId="0">
      <selection activeCell="G24" sqref="G24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72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69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60452</v>
      </c>
      <c r="H14" s="70"/>
      <c r="I14" s="70">
        <v>52185.4</v>
      </c>
    </row>
    <row r="15" spans="1:10">
      <c r="A15" s="34" t="s">
        <v>36</v>
      </c>
      <c r="G15" s="71">
        <v>16516.2</v>
      </c>
      <c r="H15" s="71"/>
      <c r="I15" s="71">
        <v>14832.1</v>
      </c>
    </row>
    <row r="16" spans="1:10" ht="16.5" customHeight="1">
      <c r="A16" s="35" t="s">
        <v>61</v>
      </c>
      <c r="G16" s="71">
        <v>5027.8999999999996</v>
      </c>
      <c r="H16" s="71"/>
      <c r="I16" s="71">
        <v>4704.3</v>
      </c>
    </row>
    <row r="17" spans="1:9">
      <c r="A17" s="34" t="s">
        <v>37</v>
      </c>
      <c r="G17" s="71">
        <v>4786.6000000000004</v>
      </c>
      <c r="H17" s="71"/>
      <c r="I17" s="71">
        <v>4998.7</v>
      </c>
    </row>
    <row r="18" spans="1:9">
      <c r="A18" s="34" t="s">
        <v>38</v>
      </c>
      <c r="G18" s="72">
        <v>2044.3</v>
      </c>
      <c r="H18" s="72"/>
      <c r="I18" s="72">
        <v>1721.1</v>
      </c>
    </row>
    <row r="19" spans="1:9">
      <c r="A19" s="31"/>
      <c r="G19" s="58">
        <f>SUM(G14:G18)</f>
        <v>88827</v>
      </c>
      <c r="H19" s="58"/>
      <c r="I19" s="58">
        <f>SUM(I14:I18)</f>
        <v>78441.600000000006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20756.8</v>
      </c>
      <c r="H21" s="73"/>
      <c r="I21" s="73">
        <v>19419.900000000001</v>
      </c>
    </row>
    <row r="22" spans="1:9">
      <c r="A22" s="34" t="s">
        <v>40</v>
      </c>
      <c r="G22" s="73">
        <v>34874.699999999997</v>
      </c>
      <c r="H22" s="73"/>
      <c r="I22" s="73">
        <v>31128.799999999999</v>
      </c>
    </row>
    <row r="23" spans="1:9">
      <c r="A23" s="34" t="s">
        <v>41</v>
      </c>
      <c r="G23" s="73">
        <v>13972.3</v>
      </c>
      <c r="H23" s="73"/>
      <c r="I23" s="73">
        <v>13735.7</v>
      </c>
    </row>
    <row r="24" spans="1:9">
      <c r="A24" s="34" t="s">
        <v>54</v>
      </c>
      <c r="G24" s="74">
        <v>8596.7999999999993</v>
      </c>
      <c r="H24" s="74"/>
      <c r="I24" s="74">
        <v>8157</v>
      </c>
    </row>
    <row r="25" spans="1:9" ht="21" customHeight="1">
      <c r="A25" s="32"/>
      <c r="G25" s="60">
        <f>SUM(G21:G24)</f>
        <v>78200.600000000006</v>
      </c>
      <c r="H25" s="61"/>
      <c r="I25" s="60">
        <f>SUM(I21:I24)</f>
        <v>72441.399999999994</v>
      </c>
    </row>
    <row r="26" spans="1:9" ht="13.5" customHeight="1">
      <c r="A26" s="32" t="s">
        <v>62</v>
      </c>
      <c r="G26" s="74">
        <v>10.8</v>
      </c>
      <c r="H26" s="74"/>
      <c r="I26" s="74">
        <v>16.5</v>
      </c>
    </row>
    <row r="27" spans="1:9" ht="21" customHeight="1">
      <c r="A27" s="30" t="s">
        <v>42</v>
      </c>
      <c r="G27" s="62">
        <f>+G19-G25-G26</f>
        <v>10615.599999999995</v>
      </c>
      <c r="H27" s="58"/>
      <c r="I27" s="62">
        <f>+I19-I25-I26</f>
        <v>5983.7000000000116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205.1</v>
      </c>
      <c r="H30" s="75"/>
      <c r="I30" s="75">
        <v>165.6</v>
      </c>
    </row>
    <row r="31" spans="1:9">
      <c r="A31" s="34" t="s">
        <v>46</v>
      </c>
      <c r="G31" s="81">
        <v>5781.9</v>
      </c>
      <c r="H31" s="64"/>
      <c r="I31" s="81">
        <v>3988.3</v>
      </c>
    </row>
    <row r="32" spans="1:9" ht="18.75" customHeight="1">
      <c r="A32" s="33"/>
      <c r="G32" s="65">
        <f>SUM(G30:G31)</f>
        <v>5987</v>
      </c>
      <c r="H32" s="63"/>
      <c r="I32" s="65">
        <f>SUM(I30:I31)</f>
        <v>4153.9000000000005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4628.5999999999949</v>
      </c>
      <c r="H34" s="63"/>
      <c r="I34" s="63">
        <f>+I27-I32</f>
        <v>1829.8000000000111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371.5</v>
      </c>
      <c r="H36" s="72"/>
      <c r="I36" s="72">
        <v>529.5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5000.0999999999949</v>
      </c>
      <c r="H38" s="58"/>
      <c r="I38" s="58">
        <f>SUM(I34:I36)</f>
        <v>2359.3000000000111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-1368.6</v>
      </c>
      <c r="H40" s="63"/>
      <c r="I40" s="63">
        <v>-550.9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3631.499999999995</v>
      </c>
      <c r="H42" s="63"/>
      <c r="I42" s="66">
        <f>SUM(I38:I41)</f>
        <v>1808.400000000011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70</v>
      </c>
      <c r="G46" s="43" t="s">
        <v>65</v>
      </c>
      <c r="I46" s="43"/>
    </row>
    <row r="47" spans="1:10" ht="15" customHeight="1">
      <c r="A47" s="19" t="s">
        <v>60</v>
      </c>
      <c r="B47" s="19" t="s">
        <v>71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2024-07-11T14:17:40Z</cp:lastPrinted>
  <dcterms:created xsi:type="dcterms:W3CDTF">2011-01-17T20:49:33Z</dcterms:created>
  <dcterms:modified xsi:type="dcterms:W3CDTF">2024-07-11T17:18:54Z</dcterms:modified>
</cp:coreProperties>
</file>