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IFBAC\"/>
    </mc:Choice>
  </mc:AlternateContent>
  <xr:revisionPtr revIDLastSave="0" documentId="13_ncr:1_{72CED08F-094D-42A2-A91E-77EF4463152E}" xr6:coauthVersionLast="47" xr6:coauthVersionMax="47" xr10:uidLastSave="{00000000-0000-0000-0000-000000000000}"/>
  <bookViews>
    <workbookView xWindow="-120" yWindow="-120" windowWidth="20730" windowHeight="11160" xr2:uid="{AD8E6D5F-641A-4971-A1EB-01D7D2550F63}"/>
  </bookViews>
  <sheets>
    <sheet name="01-BG" sheetId="1" r:id="rId1"/>
    <sheet name="01-ER" sheetId="2" r:id="rId2"/>
  </sheets>
  <definedNames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Anexo" hidden="1">{"'para SB'!$A$1420:$F$1479"}</definedName>
    <definedName name="Año_Rep">#REF!</definedName>
    <definedName name="_xlnm.Print_Area" localSheetId="0">'01-BG'!$B$1:$D$73</definedName>
    <definedName name="_xlnm.Print_Area" localSheetId="1">'01-ER'!$B$1:$D$73</definedName>
    <definedName name="AS2DocOpenMode" hidden="1">"AS2DocumentEdit"</definedName>
    <definedName name="Condiciones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52" i="2"/>
  <c r="D40" i="2"/>
  <c r="D33" i="2"/>
  <c r="D15" i="2"/>
  <c r="D9" i="2"/>
  <c r="D21" i="2" s="1"/>
  <c r="D28" i="2" s="1"/>
  <c r="D38" i="2" s="1"/>
  <c r="D46" i="2" s="1"/>
  <c r="D50" i="2" s="1"/>
  <c r="D53" i="1"/>
  <c r="D49" i="1"/>
  <c r="D46" i="1"/>
  <c r="D39" i="1"/>
  <c r="D15" i="1"/>
  <c r="D12" i="1"/>
  <c r="D27" i="1" l="1"/>
  <c r="D59" i="2"/>
  <c r="D59" i="1"/>
</calcChain>
</file>

<file path=xl/sharedStrings.xml><?xml version="1.0" encoding="utf-8"?>
<sst xmlns="http://schemas.openxmlformats.org/spreadsheetml/2006/main" count="103" uniqueCount="89">
  <si>
    <t>(San Salvador, República de El Salvador)</t>
  </si>
  <si>
    <t>Estados de situacion financiera consolidado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</si>
  <si>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</si>
  <si>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</si>
  <si>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</si>
  <si>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</si>
  <si>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</si>
  <si>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</si>
  <si>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</si>
  <si>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</si>
  <si>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</si>
  <si>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</si>
  <si>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</si>
  <si>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</si>
  <si>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</si>
  <si>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</si>
  <si>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</si>
  <si>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</si>
  <si>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</si>
  <si>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Operaciones con pacto de retrocompra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</si>
  <si>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</si>
  <si>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</si>
  <si>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</si>
  <si>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</si>
  <si>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</si>
  <si>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</si>
  <si>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</si>
  <si>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</si>
  <si>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</si>
  <si>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</si>
  <si>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</si>
  <si>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</si>
  <si>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</si>
  <si>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</si>
  <si>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</si>
  <si>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</si>
  <si>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</si>
  <si>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</si>
  <si>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</si>
  <si>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</si>
  <si>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Véanse notas que acompañan a los estados financieros consolidados.</t>
  </si>
  <si>
    <t>Rodolfo Tabash Espinach</t>
  </si>
  <si>
    <t>Director Presidente</t>
  </si>
  <si>
    <t>Raúl Luis Fernando González Paz</t>
  </si>
  <si>
    <t>Director Vicepresidente</t>
  </si>
  <si>
    <t>Karla Lucia Ayala De Avalos</t>
  </si>
  <si>
    <t>Contadora General</t>
  </si>
  <si>
    <t>Estado de Resultados Integral Consolidado</t>
  </si>
  <si>
    <t xml:space="preserve"> 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</si>
  <si>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</si>
  <si>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</si>
  <si>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</si>
  <si>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</si>
  <si>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</si>
  <si>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</si>
  <si>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</si>
  <si>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</si>
  <si>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</si>
  <si>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</si>
  <si>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</si>
  <si>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</si>
  <si>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</si>
  <si>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</si>
  <si>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</si>
  <si>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</si>
  <si>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</si>
  <si>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</si>
  <si>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</si>
  <si>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</si>
  <si>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</si>
  <si>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</si>
  <si>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</si>
  <si>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</si>
  <si>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</si>
  <si>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</si>
  <si>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</si>
  <si>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</si>
  <si>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</si>
  <si>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</si>
  <si>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</si>
  <si>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RESULTADO INTEGRAL TOTAL DEL EJERCICIO</t>
  </si>
  <si>
    <t>INVERSIONES FINANCIERAS BANCO DE AMÉRICA CENTRAL S.A. Y SUBSIDIARIAS</t>
  </si>
  <si>
    <t>(Compañía Controladora de Finalidad Exclusiva)</t>
  </si>
  <si>
    <t xml:space="preserve">Saldos al 30 de Junio de 2024 </t>
  </si>
  <si>
    <t>(Expresado en dólares de los Estados Unidos de América)</t>
  </si>
  <si>
    <t>Por el periodo que terminó el 30 de Junio de 2024</t>
  </si>
  <si>
    <t>Cambios en el valor razonable del elemento a término de los contratos a término de una partida cubierta relacionada con una transacción.</t>
  </si>
  <si>
    <t>Impuestos de los elementos que se reclasificaran en resultados.</t>
  </si>
  <si>
    <t>Impuestos de los elementos que no se reclasificaran en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</si>
</sst>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_);[Red]\(#,##0.0\)"/>
  </numFmts>
  <fonts count="14">
    <font>
      <sz val="11"/>
      <color theme="1"/>
      <name val="Bookman Old Style"/>
      <family val="2"/>
    </font>
    <font>
      <sz val="10"/>
      <name val="Geneva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Bookman Old Style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Bookman Old Style"/>
      <family val="1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2" applyFont="1" applyFill="1"/>
    <xf numFmtId="0" fontId="3" fillId="2" borderId="0" xfId="2" applyFont="1" applyFill="1"/>
    <xf numFmtId="164" fontId="3" fillId="2" borderId="0" xfId="1" applyNumberFormat="1" applyFont="1" applyFill="1"/>
    <xf numFmtId="0" fontId="5" fillId="2" borderId="0" xfId="0" applyFont="1" applyFill="1"/>
    <xf numFmtId="0" fontId="6" fillId="2" borderId="0" xfId="2" applyFont="1" applyFill="1"/>
    <xf numFmtId="0" fontId="2" fillId="0" borderId="0" xfId="2" applyFont="1"/>
    <xf numFmtId="0" fontId="3" fillId="0" borderId="0" xfId="2" applyFont="1"/>
    <xf numFmtId="164" fontId="3" fillId="0" borderId="0" xfId="1" applyNumberFormat="1" applyFont="1" applyFill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164" fontId="3" fillId="2" borderId="1" xfId="1" applyNumberFormat="1" applyFont="1" applyFill="1" applyBorder="1" applyAlignment="1"/>
    <xf numFmtId="0" fontId="3" fillId="2" borderId="0" xfId="2" applyFont="1" applyFill="1" applyAlignment="1">
      <alignment horizontal="left"/>
    </xf>
    <xf numFmtId="164" fontId="3" fillId="2" borderId="0" xfId="1" applyNumberFormat="1" applyFont="1" applyFill="1" applyBorder="1" applyAlignment="1"/>
    <xf numFmtId="0" fontId="8" fillId="2" borderId="0" xfId="3" applyFont="1" applyFill="1" applyAlignment="1">
      <alignment vertical="center"/>
    </xf>
    <xf numFmtId="0" fontId="7" fillId="2" borderId="0" xfId="3" applyFill="1" applyAlignment="1">
      <alignment horizontal="center" vertical="center"/>
    </xf>
    <xf numFmtId="40" fontId="7" fillId="2" borderId="0" xfId="4" applyNumberFormat="1" applyFont="1" applyFill="1" applyBorder="1" applyAlignment="1">
      <alignment horizontal="right" vertical="center"/>
    </xf>
    <xf numFmtId="0" fontId="7" fillId="2" borderId="0" xfId="3" applyFill="1" applyAlignment="1">
      <alignment horizontal="left" vertical="center"/>
    </xf>
    <xf numFmtId="167" fontId="7" fillId="2" borderId="0" xfId="5" applyNumberFormat="1" applyFont="1" applyFill="1" applyBorder="1" applyAlignment="1">
      <alignment horizontal="left" vertical="center"/>
    </xf>
    <xf numFmtId="168" fontId="7" fillId="2" borderId="0" xfId="4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horizontal="left" vertical="center"/>
    </xf>
    <xf numFmtId="167" fontId="9" fillId="2" borderId="0" xfId="5" applyNumberFormat="1" applyFont="1" applyFill="1" applyBorder="1" applyAlignment="1">
      <alignment horizontal="left" vertical="center"/>
    </xf>
    <xf numFmtId="168" fontId="9" fillId="2" borderId="2" xfId="4" applyNumberFormat="1" applyFont="1" applyFill="1" applyBorder="1" applyAlignment="1">
      <alignment horizontal="right" vertical="center"/>
    </xf>
    <xf numFmtId="0" fontId="7" fillId="2" borderId="0" xfId="3" applyFill="1" applyAlignment="1">
      <alignment horizontal="left" vertical="center" wrapText="1" indent="1"/>
    </xf>
    <xf numFmtId="168" fontId="7" fillId="2" borderId="0" xfId="4" applyNumberFormat="1" applyFont="1" applyFill="1" applyBorder="1" applyAlignment="1">
      <alignment horizontal="right"/>
    </xf>
    <xf numFmtId="0" fontId="7" fillId="2" borderId="0" xfId="3" applyFill="1" applyAlignment="1">
      <alignment horizontal="left" vertical="center" indent="1"/>
    </xf>
    <xf numFmtId="168" fontId="7" fillId="2" borderId="3" xfId="4" applyNumberFormat="1" applyFont="1" applyFill="1" applyBorder="1" applyAlignment="1">
      <alignment horizontal="right" vertical="center"/>
    </xf>
    <xf numFmtId="0" fontId="7" fillId="2" borderId="0" xfId="3" applyFill="1" applyAlignment="1">
      <alignment vertical="center"/>
    </xf>
    <xf numFmtId="167" fontId="7" fillId="2" borderId="0" xfId="5" applyNumberFormat="1" applyFont="1" applyFill="1" applyBorder="1" applyAlignment="1">
      <alignment vertical="center"/>
    </xf>
    <xf numFmtId="0" fontId="10" fillId="2" borderId="0" xfId="3" applyFont="1" applyFill="1" applyAlignment="1">
      <alignment horizontal="centerContinuous" vertical="center"/>
    </xf>
    <xf numFmtId="168" fontId="9" fillId="2" borderId="4" xfId="4" applyNumberFormat="1" applyFont="1" applyFill="1" applyBorder="1" applyAlignment="1">
      <alignment horizontal="right" vertical="center"/>
    </xf>
    <xf numFmtId="167" fontId="7" fillId="2" borderId="0" xfId="5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168" fontId="9" fillId="2" borderId="0" xfId="4" applyNumberFormat="1" applyFont="1" applyFill="1" applyBorder="1" applyAlignment="1">
      <alignment horizontal="right" vertical="center"/>
    </xf>
    <xf numFmtId="167" fontId="9" fillId="2" borderId="0" xfId="5" applyNumberFormat="1" applyFont="1" applyFill="1" applyBorder="1" applyAlignment="1">
      <alignment horizontal="right" vertical="center"/>
    </xf>
    <xf numFmtId="40" fontId="5" fillId="2" borderId="0" xfId="0" applyNumberFormat="1" applyFont="1" applyFill="1"/>
    <xf numFmtId="44" fontId="9" fillId="2" borderId="0" xfId="3" applyNumberFormat="1" applyFont="1" applyFill="1" applyAlignment="1">
      <alignment vertical="center"/>
    </xf>
    <xf numFmtId="168" fontId="9" fillId="2" borderId="5" xfId="4" applyNumberFormat="1" applyFont="1" applyFill="1" applyBorder="1" applyAlignment="1">
      <alignment horizontal="right" vertical="center"/>
    </xf>
    <xf numFmtId="0" fontId="7" fillId="2" borderId="6" xfId="2" applyFont="1" applyFill="1" applyBorder="1" applyAlignment="1">
      <alignment vertical="center"/>
    </xf>
    <xf numFmtId="168" fontId="7" fillId="2" borderId="6" xfId="2" applyNumberFormat="1" applyFont="1" applyFill="1" applyBorder="1" applyAlignme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168" fontId="11" fillId="0" borderId="0" xfId="3" applyNumberFormat="1" applyFont="1" applyAlignment="1">
      <alignment vertical="center"/>
    </xf>
    <xf numFmtId="0" fontId="11" fillId="0" borderId="0" xfId="3" applyFont="1" applyAlignment="1">
      <alignment horizontal="center" vertic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horizontal="center" vertical="center"/>
    </xf>
    <xf numFmtId="37" fontId="2" fillId="0" borderId="0" xfId="3" applyNumberFormat="1" applyFont="1" applyAlignment="1">
      <alignment horizontal="left" vertical="center"/>
    </xf>
    <xf numFmtId="0" fontId="12" fillId="2" borderId="0" xfId="2" applyFont="1" applyFill="1"/>
    <xf numFmtId="40" fontId="12" fillId="2" borderId="0" xfId="2" applyNumberFormat="1" applyFont="1" applyFill="1"/>
    <xf numFmtId="37" fontId="6" fillId="0" borderId="0" xfId="3" applyNumberFormat="1" applyFont="1" applyAlignment="1">
      <alignment horizontal="left" vertical="center"/>
    </xf>
    <xf numFmtId="37" fontId="6" fillId="0" borderId="0" xfId="3" quotePrefix="1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8" fontId="3" fillId="2" borderId="0" xfId="1" applyNumberFormat="1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168" fontId="12" fillId="0" borderId="0" xfId="3" applyNumberFormat="1" applyFont="1" applyAlignment="1">
      <alignment horizontal="right"/>
    </xf>
    <xf numFmtId="40" fontId="13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left" vertical="center" wrapText="1" indent="1"/>
    </xf>
    <xf numFmtId="168" fontId="3" fillId="0" borderId="3" xfId="6" applyNumberFormat="1" applyFont="1" applyBorder="1" applyAlignment="1">
      <alignment horizontal="right"/>
    </xf>
    <xf numFmtId="0" fontId="3" fillId="0" borderId="0" xfId="3" applyFont="1" applyAlignment="1">
      <alignment horizontal="left" vertical="center" indent="1"/>
    </xf>
    <xf numFmtId="168" fontId="3" fillId="0" borderId="0" xfId="6" applyNumberFormat="1" applyFont="1" applyAlignment="1">
      <alignment horizontal="right"/>
    </xf>
    <xf numFmtId="168" fontId="3" fillId="0" borderId="3" xfId="3" applyNumberFormat="1" applyFont="1" applyBorder="1" applyAlignment="1">
      <alignment horizontal="right"/>
    </xf>
    <xf numFmtId="168" fontId="3" fillId="0" borderId="0" xfId="3" applyNumberFormat="1" applyFont="1" applyAlignment="1">
      <alignment horizontal="right"/>
    </xf>
    <xf numFmtId="0" fontId="12" fillId="0" borderId="0" xfId="3" applyFont="1" applyAlignment="1">
      <alignment vertical="center" wrapText="1"/>
    </xf>
    <xf numFmtId="168" fontId="12" fillId="0" borderId="7" xfId="3" applyNumberFormat="1" applyFont="1" applyBorder="1" applyAlignment="1">
      <alignment horizontal="right"/>
    </xf>
    <xf numFmtId="40" fontId="3" fillId="0" borderId="0" xfId="3" applyNumberFormat="1" applyFont="1" applyAlignment="1">
      <alignment horizontal="right" vertical="center"/>
    </xf>
    <xf numFmtId="40" fontId="12" fillId="0" borderId="2" xfId="3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2"/>
    </xf>
    <xf numFmtId="0" fontId="12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2"/>
    </xf>
    <xf numFmtId="40" fontId="12" fillId="0" borderId="5" xfId="3" applyNumberFormat="1" applyFont="1" applyBorder="1" applyAlignment="1">
      <alignment horizontal="right" vertical="center"/>
    </xf>
    <xf numFmtId="164" fontId="5" fillId="2" borderId="0" xfId="1" applyNumberFormat="1" applyFont="1" applyFill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168" fontId="7" fillId="2" borderId="0" xfId="2" applyNumberFormat="1" applyFont="1" applyFill="1" applyBorder="1" applyAlignment="1">
      <alignment vertical="center"/>
    </xf>
    <xf numFmtId="0" fontId="3" fillId="0" borderId="0" xfId="3" applyFont="1" applyAlignment="1">
      <alignment horizontal="left" vertical="center" wrapText="1" indent="1"/>
    </xf>
  </cellXfs>
  <cellStyles count="7">
    <cellStyle name="Comma [0]" xfId="5" xr:uid="{09A2B261-00D4-459E-876C-963D32B25DE0}"/>
    <cellStyle name="Millares 2" xfId="4" xr:uid="{9A2BDA11-79D3-4D36-97E9-C72B242BFB25}"/>
    <cellStyle name="Moneda" xfId="1" builtinId="4"/>
    <cellStyle name="Normal" xfId="0" builtinId="0"/>
    <cellStyle name="Normal 2" xfId="3" xr:uid="{B66543CC-8CD8-43E8-8DBC-AADDE3308D15}"/>
    <cellStyle name="Normal_Bal, Utl, Fluj y anex" xfId="2" xr:uid="{E8377C1C-3500-4864-ACB3-68BFAAC23A3E}"/>
    <cellStyle name="Percent" xfId="6" xr:uid="{A94DFF5A-FCF7-45AA-A2B8-3A0616C479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A8E1-C735-4618-A8A7-F85E21C4DBA6}">
  <sheetPr>
    <tabColor rgb="FFC00000"/>
    <pageSetUpPr fitToPage="1"/>
  </sheetPr>
  <dimension ref="B1:F73"/>
  <sheetViews>
    <sheetView showGridLines="0" tabSelected="1" zoomScaleNormal="100" workbookViewId="0">
      <selection activeCell="F7" sqref="F7"/>
    </sheetView>
  </sheetViews>
  <sheetFormatPr baseColWidth="10" defaultColWidth="8.88671875" defaultRowHeight="14.25"/>
  <cols>
    <col min="1" max="1" width="2.6640625" style="4" customWidth="1"/>
    <col min="2" max="2" width="35.21875" style="4" customWidth="1"/>
    <col min="3" max="3" width="21.77734375" style="4" customWidth="1"/>
    <col min="4" max="4" width="19.109375" style="45" customWidth="1"/>
    <col min="5" max="5" width="2.77734375" style="4" customWidth="1"/>
    <col min="6" max="6" width="15.33203125" style="36" customWidth="1"/>
    <col min="7" max="16384" width="8.88671875" style="4"/>
  </cols>
  <sheetData>
    <row r="1" spans="2:4" ht="15.75">
      <c r="B1" s="1" t="s">
        <v>81</v>
      </c>
      <c r="C1" s="2"/>
      <c r="D1" s="3"/>
    </row>
    <row r="2" spans="2:4" ht="15.75">
      <c r="B2" s="1" t="s">
        <v>82</v>
      </c>
      <c r="C2" s="2"/>
      <c r="D2" s="3"/>
    </row>
    <row r="3" spans="2:4" ht="15">
      <c r="B3" s="5" t="s">
        <v>0</v>
      </c>
      <c r="C3" s="2"/>
      <c r="D3" s="3"/>
    </row>
    <row r="4" spans="2:4" ht="15.75">
      <c r="B4" s="6" t="s">
        <v>1</v>
      </c>
      <c r="C4" s="7"/>
      <c r="D4" s="8"/>
    </row>
    <row r="5" spans="2:4" ht="15">
      <c r="B5" s="5" t="s">
        <v>83</v>
      </c>
      <c r="C5" s="2"/>
      <c r="D5" s="3"/>
    </row>
    <row r="6" spans="2:4" ht="15">
      <c r="B6" s="5" t="s">
        <v>84</v>
      </c>
      <c r="C6" s="2"/>
      <c r="D6" s="3"/>
    </row>
    <row r="7" spans="2:4" ht="6" customHeight="1" thickBot="1">
      <c r="B7" s="9"/>
      <c r="C7" s="10"/>
      <c r="D7" s="11"/>
    </row>
    <row r="8" spans="2:4" ht="6" customHeight="1">
      <c r="B8" s="12"/>
      <c r="C8" s="2"/>
      <c r="D8" s="13"/>
    </row>
    <row r="9" spans="2:4">
      <c r="B9" s="14" t="s">
        <v>2</v>
      </c>
      <c r="C9" s="15"/>
      <c r="D9" s="16"/>
    </row>
    <row r="10" spans="2:4">
      <c r="B10" s="17" t="s">
        <v>3</v>
      </c>
      <c r="C10" s="18"/>
      <c r="D10" s="19">
        <v>432528633.71999997</v>
      </c>
    </row>
    <row r="11" spans="2:4" ht="9" customHeight="1">
      <c r="B11" s="17"/>
      <c r="C11" s="18"/>
      <c r="D11" s="19"/>
    </row>
    <row r="12" spans="2:4">
      <c r="B12" s="20" t="s">
        <v>4</v>
      </c>
      <c r="C12" s="21"/>
      <c r="D12" s="22">
        <f>SUM(D13)</f>
        <v>376727865.56</v>
      </c>
    </row>
    <row r="13" spans="2:4">
      <c r="B13" s="23" t="s">
        <v>5</v>
      </c>
      <c r="C13" s="23"/>
      <c r="D13" s="24">
        <v>376727865.56</v>
      </c>
    </row>
    <row r="14" spans="2:4" ht="8.25" customHeight="1">
      <c r="B14" s="25"/>
      <c r="C14" s="18"/>
      <c r="D14" s="26"/>
    </row>
    <row r="15" spans="2:4">
      <c r="B15" s="20" t="s">
        <v>6</v>
      </c>
      <c r="C15" s="21"/>
      <c r="D15" s="22">
        <f>SUM(D16:D19)</f>
        <v>2543043296.8800006</v>
      </c>
    </row>
    <row r="16" spans="2:4">
      <c r="B16" s="25" t="s">
        <v>7</v>
      </c>
      <c r="C16" s="18"/>
      <c r="D16" s="19">
        <v>568514533.75999999</v>
      </c>
    </row>
    <row r="17" spans="2:4">
      <c r="B17" s="25" t="s">
        <v>8</v>
      </c>
      <c r="C17" s="18"/>
      <c r="D17" s="19">
        <v>1991270976.54</v>
      </c>
    </row>
    <row r="18" spans="2:4">
      <c r="B18" s="25" t="s">
        <v>9</v>
      </c>
      <c r="C18" s="18"/>
      <c r="D18" s="19">
        <v>30116526.510000002</v>
      </c>
    </row>
    <row r="19" spans="2:4">
      <c r="B19" s="25" t="s">
        <v>10</v>
      </c>
      <c r="C19" s="18"/>
      <c r="D19" s="19">
        <v>-46858739.93</v>
      </c>
    </row>
    <row r="20" spans="2:4" ht="6" customHeight="1">
      <c r="B20" s="25"/>
      <c r="C20" s="18"/>
      <c r="D20" s="26"/>
    </row>
    <row r="21" spans="2:4">
      <c r="B21" s="27" t="s">
        <v>11</v>
      </c>
      <c r="C21" s="28"/>
      <c r="D21" s="19">
        <v>7043165.1600000001</v>
      </c>
    </row>
    <row r="22" spans="2:4">
      <c r="B22" s="27" t="s">
        <v>12</v>
      </c>
      <c r="C22" s="17"/>
      <c r="D22" s="19">
        <v>63011985.530000001</v>
      </c>
    </row>
    <row r="23" spans="2:4">
      <c r="B23" s="27" t="s">
        <v>13</v>
      </c>
      <c r="C23" s="17"/>
      <c r="D23" s="19">
        <v>454275.59</v>
      </c>
    </row>
    <row r="24" spans="2:4">
      <c r="B24" s="27" t="s">
        <v>14</v>
      </c>
      <c r="C24" s="29"/>
      <c r="D24" s="19">
        <v>7182618.8100000024</v>
      </c>
    </row>
    <row r="25" spans="2:4">
      <c r="B25" s="27" t="s">
        <v>15</v>
      </c>
      <c r="C25" s="29"/>
      <c r="D25" s="19">
        <v>33274305.850000001</v>
      </c>
    </row>
    <row r="26" spans="2:4" ht="6" customHeight="1">
      <c r="B26" s="17"/>
      <c r="C26" s="29"/>
      <c r="D26" s="19"/>
    </row>
    <row r="27" spans="2:4">
      <c r="B27" s="20" t="s">
        <v>16</v>
      </c>
      <c r="C27" s="28"/>
      <c r="D27" s="30">
        <f>+D10+D12+D15+D21+D22+D23+D24+D25</f>
        <v>3463266147.1000009</v>
      </c>
    </row>
    <row r="28" spans="2:4" ht="6" customHeight="1">
      <c r="B28" s="25"/>
      <c r="C28" s="31"/>
      <c r="D28" s="19"/>
    </row>
    <row r="29" spans="2:4">
      <c r="B29" s="32" t="s">
        <v>17</v>
      </c>
      <c r="C29" s="31"/>
      <c r="D29" s="19"/>
    </row>
    <row r="30" spans="2:4">
      <c r="B30" s="27" t="s">
        <v>18</v>
      </c>
      <c r="C30" s="31"/>
      <c r="D30" s="19">
        <v>2592388318.3600001</v>
      </c>
    </row>
    <row r="31" spans="2:4">
      <c r="B31" s="27" t="s">
        <v>19</v>
      </c>
      <c r="C31" s="31"/>
      <c r="D31" s="19">
        <v>7227253.25</v>
      </c>
    </row>
    <row r="32" spans="2:4">
      <c r="B32" s="17" t="s">
        <v>20</v>
      </c>
      <c r="C32" s="31"/>
      <c r="D32" s="19">
        <v>239794396.81</v>
      </c>
    </row>
    <row r="33" spans="2:4">
      <c r="B33" s="17" t="s">
        <v>21</v>
      </c>
      <c r="C33" s="31"/>
      <c r="D33" s="19">
        <v>150154747.37</v>
      </c>
    </row>
    <row r="34" spans="2:4">
      <c r="B34" s="27" t="s">
        <v>22</v>
      </c>
      <c r="C34" s="31"/>
      <c r="D34" s="19">
        <v>21571597.68</v>
      </c>
    </row>
    <row r="35" spans="2:4">
      <c r="B35" s="27" t="s">
        <v>23</v>
      </c>
      <c r="C35" s="31"/>
      <c r="D35" s="19">
        <v>51870193.760000005</v>
      </c>
    </row>
    <row r="36" spans="2:4">
      <c r="B36" s="27" t="s">
        <v>24</v>
      </c>
      <c r="C36" s="31"/>
      <c r="D36" s="19">
        <v>18319056.740000002</v>
      </c>
    </row>
    <row r="37" spans="2:4">
      <c r="B37" s="27" t="s">
        <v>25</v>
      </c>
      <c r="C37" s="31"/>
      <c r="D37" s="19">
        <v>12786972.300000001</v>
      </c>
    </row>
    <row r="38" spans="2:4">
      <c r="B38" s="27"/>
      <c r="C38" s="31"/>
      <c r="D38" s="19"/>
    </row>
    <row r="39" spans="2:4">
      <c r="B39" s="33" t="s">
        <v>26</v>
      </c>
      <c r="C39" s="31"/>
      <c r="D39" s="30">
        <f>SUM(D30:D38)</f>
        <v>3094112536.27</v>
      </c>
    </row>
    <row r="40" spans="2:4" ht="6" customHeight="1">
      <c r="B40" s="33"/>
      <c r="C40" s="31"/>
      <c r="D40" s="34"/>
    </row>
    <row r="41" spans="2:4">
      <c r="B41" s="33" t="s">
        <v>27</v>
      </c>
      <c r="C41" s="31"/>
      <c r="D41" s="34">
        <v>-57479.300000011921</v>
      </c>
    </row>
    <row r="42" spans="2:4" ht="6" customHeight="1">
      <c r="B42" s="27"/>
      <c r="C42" s="31"/>
      <c r="D42" s="19"/>
    </row>
    <row r="43" spans="2:4">
      <c r="B43" s="14" t="s">
        <v>28</v>
      </c>
      <c r="C43" s="31"/>
      <c r="D43" s="19"/>
    </row>
    <row r="44" spans="2:4">
      <c r="B44" s="27" t="s">
        <v>29</v>
      </c>
      <c r="C44" s="31"/>
      <c r="D44" s="19">
        <v>146949600</v>
      </c>
    </row>
    <row r="45" spans="2:4" ht="9" customHeight="1">
      <c r="B45" s="27"/>
      <c r="C45" s="31"/>
      <c r="D45" s="19"/>
    </row>
    <row r="46" spans="2:4">
      <c r="B46" s="33" t="s">
        <v>30</v>
      </c>
      <c r="C46" s="35"/>
      <c r="D46" s="22">
        <f>SUM(D47)</f>
        <v>36737399.999999993</v>
      </c>
    </row>
    <row r="47" spans="2:4">
      <c r="B47" s="25" t="s">
        <v>31</v>
      </c>
      <c r="C47" s="31"/>
      <c r="D47" s="19">
        <v>36737399.999999993</v>
      </c>
    </row>
    <row r="48" spans="2:4" ht="9" customHeight="1">
      <c r="B48" s="25"/>
      <c r="C48" s="31"/>
      <c r="D48" s="26"/>
    </row>
    <row r="49" spans="2:5">
      <c r="B49" s="33" t="s">
        <v>32</v>
      </c>
      <c r="C49" s="35"/>
      <c r="D49" s="22">
        <f>SUM(D50:D51)</f>
        <v>187518826.97000003</v>
      </c>
    </row>
    <row r="50" spans="2:5">
      <c r="B50" s="25" t="s">
        <v>33</v>
      </c>
      <c r="C50" s="31"/>
      <c r="D50" s="19">
        <v>164023249.12</v>
      </c>
      <c r="E50" s="36"/>
    </row>
    <row r="51" spans="2:5">
      <c r="B51" s="25" t="s">
        <v>34</v>
      </c>
      <c r="C51" s="31"/>
      <c r="D51" s="19">
        <v>23495577.850000009</v>
      </c>
    </row>
    <row r="52" spans="2:5" ht="9" customHeight="1">
      <c r="B52" s="25"/>
      <c r="C52" s="31"/>
      <c r="D52" s="26"/>
    </row>
    <row r="53" spans="2:5">
      <c r="B53" s="33" t="s">
        <v>35</v>
      </c>
      <c r="C53" s="33"/>
      <c r="D53" s="22">
        <f>SUM(D54:D55)</f>
        <v>-1994736.84</v>
      </c>
    </row>
    <row r="54" spans="2:5">
      <c r="B54" s="25" t="s">
        <v>36</v>
      </c>
      <c r="C54" s="33"/>
      <c r="D54" s="19">
        <v>-1679939.9100000001</v>
      </c>
    </row>
    <row r="55" spans="2:5">
      <c r="B55" s="25" t="s">
        <v>37</v>
      </c>
      <c r="C55" s="27"/>
      <c r="D55" s="19">
        <v>-314796.93</v>
      </c>
    </row>
    <row r="56" spans="2:5" ht="9" customHeight="1">
      <c r="B56" s="27"/>
      <c r="C56" s="27"/>
      <c r="D56" s="26"/>
    </row>
    <row r="57" spans="2:5">
      <c r="B57" s="33" t="s">
        <v>38</v>
      </c>
      <c r="C57" s="27"/>
      <c r="D57" s="22">
        <f>+D44+D46+D49+D53</f>
        <v>369211090.13000005</v>
      </c>
    </row>
    <row r="58" spans="2:5" ht="9" customHeight="1">
      <c r="B58" s="33"/>
      <c r="C58" s="27"/>
      <c r="D58" s="19"/>
    </row>
    <row r="59" spans="2:5" ht="15" thickBot="1">
      <c r="B59" s="37" t="s">
        <v>39</v>
      </c>
      <c r="C59" s="27"/>
      <c r="D59" s="38">
        <f>+D39+D57+D41</f>
        <v>3463266147.0999999</v>
      </c>
    </row>
    <row r="60" spans="2:5" ht="9" customHeight="1" thickTop="1">
      <c r="B60" s="27"/>
      <c r="C60" s="27"/>
      <c r="D60" s="19"/>
    </row>
    <row r="61" spans="2:5">
      <c r="B61" s="33" t="s">
        <v>40</v>
      </c>
      <c r="C61" s="27"/>
      <c r="D61" s="19"/>
    </row>
    <row r="62" spans="2:5" ht="15" thickBot="1">
      <c r="B62" s="39"/>
      <c r="C62" s="39"/>
      <c r="D62" s="40"/>
    </row>
    <row r="63" spans="2:5" ht="15" thickTop="1">
      <c r="B63" s="74"/>
      <c r="C63" s="74"/>
      <c r="D63" s="75"/>
    </row>
    <row r="64" spans="2:5">
      <c r="B64" s="74"/>
      <c r="C64" s="74"/>
      <c r="D64" s="75"/>
    </row>
    <row r="66" spans="2:4" ht="15">
      <c r="B66" s="41" t="s">
        <v>41</v>
      </c>
      <c r="C66" s="42"/>
      <c r="D66" s="43"/>
    </row>
    <row r="67" spans="2:4" ht="15">
      <c r="B67" s="41" t="s">
        <v>42</v>
      </c>
      <c r="C67" s="44" t="s">
        <v>43</v>
      </c>
      <c r="D67" s="44"/>
    </row>
    <row r="68" spans="2:4" ht="15">
      <c r="B68" s="41"/>
      <c r="C68" s="44" t="s">
        <v>44</v>
      </c>
      <c r="D68" s="44"/>
    </row>
    <row r="69" spans="2:4" ht="15">
      <c r="B69" s="42"/>
      <c r="C69" s="42"/>
      <c r="D69" s="43"/>
    </row>
    <row r="70" spans="2:4" ht="15">
      <c r="B70" s="42"/>
      <c r="C70" s="42"/>
      <c r="D70" s="43"/>
    </row>
    <row r="71" spans="2:4" ht="15">
      <c r="B71" s="42"/>
      <c r="C71" s="42"/>
      <c r="D71" s="43"/>
    </row>
    <row r="72" spans="2:4" ht="15">
      <c r="B72" s="44" t="s">
        <v>45</v>
      </c>
      <c r="C72" s="44"/>
      <c r="D72" s="44"/>
    </row>
    <row r="73" spans="2:4" ht="15">
      <c r="B73" s="44" t="s">
        <v>46</v>
      </c>
      <c r="C73" s="44"/>
      <c r="D73" s="44"/>
    </row>
  </sheetData>
  <mergeCells count="5">
    <mergeCell ref="B13:C13"/>
    <mergeCell ref="C67:D67"/>
    <mergeCell ref="C68:D68"/>
    <mergeCell ref="B72:D72"/>
    <mergeCell ref="B73:D73"/>
  </mergeCells>
  <printOptions horizontalCentered="1"/>
  <pageMargins left="0.70866141732283472" right="0.70866141732283472" top="0.37" bottom="0.25" header="0.31496062992125984" footer="0.17"/>
  <pageSetup scale="84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C343-6CA8-4B23-B555-208698BA0BE2}">
  <sheetPr>
    <tabColor rgb="FFC00000"/>
    <pageSetUpPr fitToPage="1"/>
  </sheetPr>
  <dimension ref="A1:J73"/>
  <sheetViews>
    <sheetView showGridLines="0" topLeftCell="A58" zoomScaleNormal="100" workbookViewId="0">
      <selection activeCell="F7" sqref="F7"/>
    </sheetView>
  </sheetViews>
  <sheetFormatPr baseColWidth="10" defaultColWidth="8.88671875" defaultRowHeight="14.25"/>
  <cols>
    <col min="1" max="1" width="2.33203125" style="4" customWidth="1"/>
    <col min="2" max="2" width="35.21875" style="4" customWidth="1"/>
    <col min="3" max="3" width="21.77734375" style="4" customWidth="1"/>
    <col min="4" max="4" width="19.109375" style="73" customWidth="1"/>
    <col min="5" max="5" width="1.88671875" style="4" customWidth="1"/>
    <col min="6" max="6" width="14.33203125" style="36" customWidth="1"/>
    <col min="7" max="16384" width="8.88671875" style="4"/>
  </cols>
  <sheetData>
    <row r="1" spans="1:10" ht="15.75">
      <c r="B1" s="1" t="s">
        <v>81</v>
      </c>
      <c r="C1" s="5"/>
      <c r="D1" s="46"/>
      <c r="E1" s="2"/>
    </row>
    <row r="2" spans="1:10" ht="15.75">
      <c r="B2" s="1" t="s">
        <v>82</v>
      </c>
      <c r="C2" s="5"/>
      <c r="D2" s="46"/>
      <c r="E2" s="2"/>
    </row>
    <row r="3" spans="1:10" ht="15">
      <c r="B3" s="5" t="s">
        <v>0</v>
      </c>
      <c r="C3" s="5"/>
      <c r="D3" s="46"/>
      <c r="E3" s="2"/>
    </row>
    <row r="4" spans="1:10" ht="15.75">
      <c r="B4" s="47" t="s">
        <v>47</v>
      </c>
      <c r="C4" s="47"/>
      <c r="D4" s="47"/>
      <c r="E4" s="48"/>
      <c r="F4" s="49"/>
      <c r="G4" s="48"/>
      <c r="H4" s="48"/>
      <c r="I4" s="48"/>
      <c r="J4" s="48"/>
    </row>
    <row r="5" spans="1:10" ht="15">
      <c r="B5" s="50" t="s">
        <v>85</v>
      </c>
      <c r="C5" s="50"/>
      <c r="D5" s="50"/>
      <c r="E5" s="2"/>
    </row>
    <row r="6" spans="1:10" ht="15">
      <c r="B6" s="51" t="s">
        <v>84</v>
      </c>
      <c r="C6" s="51"/>
      <c r="D6" s="51"/>
      <c r="E6" s="2"/>
    </row>
    <row r="7" spans="1:10" ht="3.75" customHeight="1" thickBot="1">
      <c r="B7" s="10"/>
      <c r="C7" s="10"/>
      <c r="D7" s="52"/>
      <c r="E7" s="2"/>
    </row>
    <row r="8" spans="1:10">
      <c r="A8" s="2"/>
      <c r="B8" s="2"/>
      <c r="C8" s="2" t="s">
        <v>48</v>
      </c>
      <c r="D8" s="53"/>
      <c r="E8" s="2"/>
    </row>
    <row r="9" spans="1:10" s="54" customFormat="1" ht="15">
      <c r="B9" s="55" t="s">
        <v>49</v>
      </c>
      <c r="D9" s="56">
        <f>SUM(D10:D13)</f>
        <v>142959479.48999998</v>
      </c>
      <c r="F9" s="57"/>
    </row>
    <row r="10" spans="1:10" s="54" customFormat="1" ht="29.25" customHeight="1">
      <c r="B10" s="58" t="s">
        <v>50</v>
      </c>
      <c r="D10" s="59">
        <v>15146948.27</v>
      </c>
      <c r="F10" s="57"/>
    </row>
    <row r="11" spans="1:10" s="54" customFormat="1">
      <c r="B11" s="60" t="s">
        <v>51</v>
      </c>
      <c r="D11" s="61">
        <v>2698695.18</v>
      </c>
      <c r="F11" s="57"/>
    </row>
    <row r="12" spans="1:10" s="54" customFormat="1">
      <c r="B12" s="60" t="s">
        <v>52</v>
      </c>
      <c r="D12" s="61">
        <v>125072250.25</v>
      </c>
      <c r="F12" s="57"/>
    </row>
    <row r="13" spans="1:10" s="54" customFormat="1">
      <c r="B13" s="60" t="s">
        <v>53</v>
      </c>
      <c r="D13" s="61">
        <v>41585.79</v>
      </c>
      <c r="F13" s="57"/>
    </row>
    <row r="14" spans="1:10" s="54" customFormat="1" ht="9" customHeight="1">
      <c r="B14" s="60"/>
      <c r="D14" s="59"/>
      <c r="F14" s="57"/>
    </row>
    <row r="15" spans="1:10" s="54" customFormat="1" ht="15">
      <c r="B15" s="55" t="s">
        <v>54</v>
      </c>
      <c r="D15" s="56">
        <f>SUM(D16:D19)</f>
        <v>48501140.380000003</v>
      </c>
      <c r="F15" s="57"/>
    </row>
    <row r="16" spans="1:10" s="54" customFormat="1">
      <c r="B16" s="60" t="s">
        <v>18</v>
      </c>
      <c r="D16" s="62">
        <v>33859427.539999999</v>
      </c>
      <c r="F16" s="57"/>
    </row>
    <row r="17" spans="2:6" s="54" customFormat="1">
      <c r="B17" s="60" t="s">
        <v>21</v>
      </c>
      <c r="D17" s="63">
        <v>5238430.26</v>
      </c>
      <c r="F17" s="57"/>
    </row>
    <row r="18" spans="2:6" s="54" customFormat="1">
      <c r="B18" s="60" t="s">
        <v>20</v>
      </c>
      <c r="D18" s="63">
        <v>9068419.9800000004</v>
      </c>
      <c r="F18" s="57"/>
    </row>
    <row r="19" spans="2:6" s="54" customFormat="1">
      <c r="B19" s="60" t="s">
        <v>55</v>
      </c>
      <c r="D19" s="63">
        <v>334862.59999999998</v>
      </c>
      <c r="F19" s="57"/>
    </row>
    <row r="20" spans="2:6" s="54" customFormat="1" ht="9" customHeight="1">
      <c r="B20" s="60"/>
      <c r="D20" s="62"/>
      <c r="F20" s="57"/>
    </row>
    <row r="21" spans="2:6" s="54" customFormat="1" ht="15">
      <c r="B21" s="55" t="s">
        <v>56</v>
      </c>
      <c r="D21" s="56">
        <f>+D9-D15</f>
        <v>94458339.109999985</v>
      </c>
      <c r="F21" s="57"/>
    </row>
    <row r="22" spans="2:6" s="54" customFormat="1" ht="6.75" customHeight="1">
      <c r="D22" s="63"/>
      <c r="F22" s="57"/>
    </row>
    <row r="23" spans="2:6" s="54" customFormat="1" ht="33" customHeight="1">
      <c r="B23" s="76" t="s">
        <v>57</v>
      </c>
      <c r="C23" s="76"/>
      <c r="D23" s="63">
        <v>683.03</v>
      </c>
      <c r="F23" s="57"/>
    </row>
    <row r="24" spans="2:6" s="54" customFormat="1" ht="29.25" customHeight="1">
      <c r="B24" s="76" t="s">
        <v>58</v>
      </c>
      <c r="C24" s="76"/>
      <c r="D24" s="63">
        <v>-21448105.91</v>
      </c>
      <c r="F24" s="57"/>
    </row>
    <row r="25" spans="2:6" s="54" customFormat="1" ht="33.75" customHeight="1">
      <c r="B25" s="76" t="s">
        <v>59</v>
      </c>
      <c r="C25" s="76"/>
      <c r="D25" s="63">
        <v>351550.51</v>
      </c>
      <c r="F25" s="57"/>
    </row>
    <row r="26" spans="2:6" s="54" customFormat="1" ht="33" customHeight="1">
      <c r="B26" s="76" t="s">
        <v>60</v>
      </c>
      <c r="C26" s="76"/>
      <c r="D26" s="63">
        <v>-15977.13</v>
      </c>
      <c r="F26" s="57"/>
    </row>
    <row r="27" spans="2:6" s="54" customFormat="1" ht="9" customHeight="1">
      <c r="B27" s="58"/>
      <c r="D27" s="62"/>
      <c r="F27" s="57"/>
    </row>
    <row r="28" spans="2:6" s="54" customFormat="1" ht="30">
      <c r="B28" s="64" t="s">
        <v>61</v>
      </c>
      <c r="D28" s="56">
        <f>SUM(D21:D27)</f>
        <v>73346489.609999999</v>
      </c>
      <c r="F28" s="57"/>
    </row>
    <row r="29" spans="2:6" s="54" customFormat="1" ht="6.75" customHeight="1">
      <c r="D29" s="63"/>
      <c r="F29" s="57"/>
    </row>
    <row r="30" spans="2:6" s="54" customFormat="1">
      <c r="B30" s="60" t="s">
        <v>62</v>
      </c>
      <c r="D30" s="63">
        <v>45415617.399999999</v>
      </c>
      <c r="F30" s="57"/>
    </row>
    <row r="31" spans="2:6" s="54" customFormat="1">
      <c r="B31" s="60" t="s">
        <v>63</v>
      </c>
      <c r="D31" s="63">
        <v>-3252522.6799999997</v>
      </c>
      <c r="F31" s="57"/>
    </row>
    <row r="32" spans="2:6" s="54" customFormat="1" ht="6.75" customHeight="1">
      <c r="B32" s="60"/>
      <c r="D32" s="62"/>
      <c r="F32" s="57"/>
    </row>
    <row r="33" spans="2:6" s="54" customFormat="1" ht="15">
      <c r="B33" s="55" t="s">
        <v>64</v>
      </c>
      <c r="D33" s="56">
        <f>SUM(D30:D32)</f>
        <v>42163094.719999999</v>
      </c>
      <c r="F33" s="57"/>
    </row>
    <row r="34" spans="2:6" s="54" customFormat="1" ht="6.75" customHeight="1">
      <c r="D34" s="63"/>
      <c r="F34" s="57"/>
    </row>
    <row r="35" spans="2:6" s="54" customFormat="1" ht="28.5">
      <c r="B35" s="58" t="s">
        <v>65</v>
      </c>
      <c r="D35" s="63">
        <v>-28592.83</v>
      </c>
      <c r="F35" s="57"/>
    </row>
    <row r="36" spans="2:6" s="54" customFormat="1">
      <c r="B36" s="58" t="s">
        <v>66</v>
      </c>
      <c r="D36" s="63">
        <v>9226269.7999999989</v>
      </c>
      <c r="F36" s="57"/>
    </row>
    <row r="37" spans="2:6" s="54" customFormat="1" ht="6.75" customHeight="1">
      <c r="D37" s="62"/>
      <c r="F37" s="57"/>
    </row>
    <row r="38" spans="2:6" s="54" customFormat="1" ht="15">
      <c r="B38" s="55" t="s">
        <v>67</v>
      </c>
      <c r="D38" s="56">
        <f>+D28+D33+D35+D36</f>
        <v>124707261.3</v>
      </c>
      <c r="F38" s="57"/>
    </row>
    <row r="39" spans="2:6" s="54" customFormat="1" ht="12" customHeight="1">
      <c r="D39" s="62"/>
      <c r="F39" s="57"/>
    </row>
    <row r="40" spans="2:6" s="54" customFormat="1" ht="15">
      <c r="B40" s="55" t="s">
        <v>68</v>
      </c>
      <c r="D40" s="56">
        <f>SUM(D41:D44)</f>
        <v>92844905.700000003</v>
      </c>
      <c r="F40" s="57"/>
    </row>
    <row r="41" spans="2:6" s="54" customFormat="1">
      <c r="B41" s="60" t="s">
        <v>69</v>
      </c>
      <c r="D41" s="62">
        <v>25353484.370000001</v>
      </c>
      <c r="F41" s="57"/>
    </row>
    <row r="42" spans="2:6" s="54" customFormat="1">
      <c r="B42" s="60" t="s">
        <v>70</v>
      </c>
      <c r="D42" s="63">
        <v>52583213.599999994</v>
      </c>
      <c r="F42" s="57"/>
    </row>
    <row r="43" spans="2:6" s="54" customFormat="1">
      <c r="B43" s="60" t="s">
        <v>71</v>
      </c>
      <c r="D43" s="63">
        <v>7141775.1999999993</v>
      </c>
      <c r="F43" s="57"/>
    </row>
    <row r="44" spans="2:6" s="54" customFormat="1">
      <c r="B44" s="60" t="s">
        <v>72</v>
      </c>
      <c r="D44" s="63">
        <v>7766432.5300000003</v>
      </c>
      <c r="F44" s="57"/>
    </row>
    <row r="45" spans="2:6" s="54" customFormat="1" ht="8.25" customHeight="1">
      <c r="B45" s="60"/>
      <c r="D45" s="62"/>
      <c r="F45" s="57"/>
    </row>
    <row r="46" spans="2:6" s="54" customFormat="1" ht="15">
      <c r="B46" s="55" t="s">
        <v>73</v>
      </c>
      <c r="D46" s="56">
        <f>+D38-D40</f>
        <v>31862355.599999994</v>
      </c>
      <c r="F46" s="57"/>
    </row>
    <row r="47" spans="2:6" s="54" customFormat="1" ht="6.75" customHeight="1">
      <c r="D47" s="63"/>
      <c r="F47" s="57"/>
    </row>
    <row r="48" spans="2:6" s="54" customFormat="1">
      <c r="B48" s="60" t="s">
        <v>74</v>
      </c>
      <c r="D48" s="63">
        <v>-8366777.7500000009</v>
      </c>
      <c r="F48" s="57"/>
    </row>
    <row r="49" spans="2:6" s="54" customFormat="1" ht="6.75" customHeight="1">
      <c r="D49" s="62"/>
      <c r="F49" s="57"/>
    </row>
    <row r="50" spans="2:6" s="54" customFormat="1" ht="15.75" thickBot="1">
      <c r="B50" s="55" t="s">
        <v>75</v>
      </c>
      <c r="D50" s="65">
        <f>SUM(D46:D49)</f>
        <v>23495577.849999994</v>
      </c>
      <c r="F50" s="57"/>
    </row>
    <row r="51" spans="2:6" s="54" customFormat="1" ht="7.5" customHeight="1" thickTop="1">
      <c r="D51" s="66"/>
      <c r="F51" s="57"/>
    </row>
    <row r="52" spans="2:6" s="54" customFormat="1" ht="15" customHeight="1">
      <c r="B52" s="55" t="s">
        <v>76</v>
      </c>
      <c r="D52" s="67">
        <f>SUM(D53:D58)</f>
        <v>227905.51</v>
      </c>
      <c r="F52" s="57"/>
    </row>
    <row r="53" spans="2:6" s="54" customFormat="1" ht="15" customHeight="1">
      <c r="B53" s="68" t="s">
        <v>77</v>
      </c>
      <c r="D53" s="66"/>
      <c r="F53" s="57"/>
    </row>
    <row r="54" spans="2:6" s="54" customFormat="1" ht="31.5" customHeight="1">
      <c r="B54" s="69" t="s">
        <v>86</v>
      </c>
      <c r="C54" s="69"/>
      <c r="D54" s="66">
        <v>-131104.38</v>
      </c>
      <c r="F54" s="57"/>
    </row>
    <row r="55" spans="2:6" s="54" customFormat="1" ht="15" customHeight="1">
      <c r="B55" s="69" t="s">
        <v>88</v>
      </c>
      <c r="C55" s="69"/>
      <c r="D55" s="66">
        <v>39331.089999999997</v>
      </c>
      <c r="F55" s="57"/>
    </row>
    <row r="56" spans="2:6" s="54" customFormat="1" ht="15" customHeight="1">
      <c r="B56" s="70" t="s">
        <v>78</v>
      </c>
      <c r="D56" s="66"/>
      <c r="F56" s="57"/>
    </row>
    <row r="57" spans="2:6" s="54" customFormat="1" ht="28.5" customHeight="1">
      <c r="B57" s="71" t="s">
        <v>79</v>
      </c>
      <c r="C57" s="71"/>
      <c r="D57" s="66">
        <v>456684.29</v>
      </c>
      <c r="F57" s="57"/>
    </row>
    <row r="58" spans="2:6" s="54" customFormat="1" ht="15" customHeight="1">
      <c r="B58" s="71" t="s">
        <v>87</v>
      </c>
      <c r="C58" s="71"/>
      <c r="D58" s="66">
        <v>-137005.49</v>
      </c>
      <c r="F58" s="57"/>
    </row>
    <row r="59" spans="2:6" s="54" customFormat="1" ht="15" customHeight="1" thickBot="1">
      <c r="B59" s="70" t="s">
        <v>80</v>
      </c>
      <c r="D59" s="72">
        <f>+D50+D52</f>
        <v>23723483.359999996</v>
      </c>
      <c r="F59" s="57"/>
    </row>
    <row r="60" spans="2:6" s="54" customFormat="1" ht="15" customHeight="1" thickTop="1">
      <c r="B60" s="70"/>
      <c r="D60" s="66"/>
      <c r="F60" s="57"/>
    </row>
    <row r="61" spans="2:6" s="54" customFormat="1" ht="15" customHeight="1">
      <c r="B61" s="33" t="s">
        <v>40</v>
      </c>
      <c r="C61" s="27"/>
      <c r="D61" s="16"/>
      <c r="F61" s="57"/>
    </row>
    <row r="62" spans="2:6" s="54" customFormat="1" ht="7.5" customHeight="1" thickBot="1">
      <c r="B62" s="39"/>
      <c r="C62" s="39"/>
      <c r="D62" s="39"/>
      <c r="F62" s="57"/>
    </row>
    <row r="63" spans="2:6" ht="15" thickTop="1"/>
    <row r="66" spans="2:4" ht="15">
      <c r="B66" s="41" t="s">
        <v>41</v>
      </c>
      <c r="C66" s="42"/>
      <c r="D66" s="43"/>
    </row>
    <row r="67" spans="2:4" ht="15">
      <c r="B67" s="41" t="s">
        <v>42</v>
      </c>
      <c r="C67" s="44" t="s">
        <v>43</v>
      </c>
      <c r="D67" s="44"/>
    </row>
    <row r="68" spans="2:4" ht="15">
      <c r="B68" s="41"/>
      <c r="C68" s="44" t="s">
        <v>44</v>
      </c>
      <c r="D68" s="44"/>
    </row>
    <row r="69" spans="2:4" ht="15">
      <c r="B69" s="42"/>
      <c r="C69" s="42"/>
      <c r="D69" s="43"/>
    </row>
    <row r="70" spans="2:4" ht="15">
      <c r="B70" s="42"/>
      <c r="C70" s="42"/>
      <c r="D70" s="43"/>
    </row>
    <row r="71" spans="2:4" ht="15">
      <c r="B71" s="42"/>
      <c r="C71" s="42"/>
      <c r="D71" s="43"/>
    </row>
    <row r="72" spans="2:4" ht="15">
      <c r="B72" s="44" t="s">
        <v>45</v>
      </c>
      <c r="C72" s="44"/>
      <c r="D72" s="44"/>
    </row>
    <row r="73" spans="2:4" ht="15">
      <c r="B73" s="44" t="s">
        <v>46</v>
      </c>
      <c r="C73" s="44"/>
      <c r="D73" s="44"/>
    </row>
  </sheetData>
  <mergeCells count="12">
    <mergeCell ref="B72:D72"/>
    <mergeCell ref="B73:D73"/>
    <mergeCell ref="B23:C23"/>
    <mergeCell ref="B24:C24"/>
    <mergeCell ref="B25:C25"/>
    <mergeCell ref="B26:C26"/>
    <mergeCell ref="B54:C54"/>
    <mergeCell ref="B55:C55"/>
    <mergeCell ref="B57:C57"/>
    <mergeCell ref="B58:C58"/>
    <mergeCell ref="C67:D67"/>
    <mergeCell ref="C68:D68"/>
  </mergeCells>
  <printOptions horizontalCentered="1"/>
  <pageMargins left="0.70866141732283472" right="0.70866141732283472" top="0.35" bottom="0.26" header="0.31496062992125984" footer="0.17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01-BG</vt:lpstr>
      <vt:lpstr>01-ER</vt:lpstr>
      <vt:lpstr>'01-BG'!Área_de_impresión</vt:lpstr>
      <vt:lpstr>'01-ER'!Área_de_impresión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2024-07-23T22:13:35Z</cp:lastPrinted>
  <dcterms:created xsi:type="dcterms:W3CDTF">2024-07-23T22:06:19Z</dcterms:created>
  <dcterms:modified xsi:type="dcterms:W3CDTF">2024-07-23T22:14:32Z</dcterms:modified>
</cp:coreProperties>
</file>