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A27038D0-317C-432D-BE72-DF530D159617}" xr6:coauthVersionLast="47" xr6:coauthVersionMax="47" xr10:uidLastSave="{00000000-0000-0000-0000-000000000000}"/>
  <bookViews>
    <workbookView xWindow="-110" yWindow="-110" windowWidth="19420" windowHeight="10300" xr2:uid="{CB25E377-53F1-4BFD-B4C8-40B913F25E70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0" i="2"/>
  <c r="G28" i="2"/>
  <c r="C28" i="2"/>
  <c r="C23" i="2"/>
  <c r="G23" i="2"/>
  <c r="G19" i="2"/>
  <c r="C17" i="2"/>
  <c r="G15" i="2"/>
  <c r="C12" i="2"/>
  <c r="G10" i="2"/>
  <c r="C9" i="2"/>
  <c r="G5" i="2"/>
  <c r="G45" i="2" s="1"/>
  <c r="C5" i="2"/>
  <c r="C53" i="1"/>
  <c r="G53" i="1"/>
  <c r="H53" i="1" s="1"/>
  <c r="G47" i="1"/>
  <c r="C47" i="1"/>
  <c r="E42" i="1"/>
  <c r="G41" i="1"/>
  <c r="G39" i="1"/>
  <c r="G37" i="1"/>
  <c r="G35" i="1"/>
  <c r="G44" i="1" s="1"/>
  <c r="C33" i="1"/>
  <c r="G30" i="1"/>
  <c r="G28" i="1"/>
  <c r="C28" i="1"/>
  <c r="G24" i="1"/>
  <c r="C25" i="1"/>
  <c r="G22" i="1"/>
  <c r="G19" i="1"/>
  <c r="C19" i="1"/>
  <c r="G17" i="1"/>
  <c r="C15" i="1"/>
  <c r="G14" i="1"/>
  <c r="C10" i="1"/>
  <c r="G9" i="1"/>
  <c r="G6" i="1"/>
  <c r="C6" i="1"/>
  <c r="C45" i="1" l="1"/>
  <c r="C45" i="2"/>
  <c r="G46" i="2" s="1"/>
  <c r="G32" i="1"/>
  <c r="G45" i="1" s="1"/>
  <c r="H45" i="1" s="1"/>
  <c r="H47" i="1"/>
  <c r="E46" i="2" l="1"/>
  <c r="G47" i="2"/>
  <c r="C47" i="2"/>
  <c r="C46" i="2"/>
  <c r="A46" i="2" s="1"/>
  <c r="H47" i="2" l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<sst xmlns="http://schemas.openxmlformats.org/spreadsheetml/2006/main" count="161" uniqueCount="137">
  <si>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</si>
  <si>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</si>
  <si>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</si>
  <si>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</si>
  <si>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</si>
  <si>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</si>
  <si>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</si>
  <si>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</si>
  <si>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</si>
  <si>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</si>
  <si>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</si>
  <si>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</si>
  <si>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</si>
  <si>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</si>
  <si>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</si>
  <si>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</si>
  <si>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</si>
  <si>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</si>
  <si>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</si>
  <si>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</si>
  <si>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</si>
  <si>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</si>
  <si>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</si>
  <si>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</si>
  <si>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</si>
  <si>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</si>
  <si>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</si>
  <si>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</si>
  <si>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</si>
  <si>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</si>
  <si>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</si>
  <si>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</si>
  <si>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</si>
  <si>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</si>
  <si>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</si>
  <si>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</si>
  <si>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</si>
  <si>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</si>
  <si>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</si>
  <si>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</si>
  <si>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</si>
  <si>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</si>
  <si>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</si>
  <si>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</si>
  <si>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</si>
  <si>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</si>
  <si>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</si>
  <si>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</si>
  <si>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</si>
  <si>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</si>
  <si>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</si>
  <si>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</si>
  <si>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</si>
  <si>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</si>
  <si>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</si>
  <si>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</si>
  <si>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</si>
  <si>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</si>
  <si>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</si>
  <si>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</si>
  <si>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</si>
  <si>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</si>
  <si>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</si>
  <si>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</si>
  <si>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</si>
  <si>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</si>
  <si>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</si>
  <si>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</si>
  <si>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</si>
  <si>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</si>
  <si>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</si>
  <si>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</si>
  <si>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</si>
  <si>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</si>
  <si>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</si>
  <si>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</si>
  <si>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</si>
  <si>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</si>
  <si>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</si>
  <si>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</si>
  <si>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</si>
  <si>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</si>
  <si>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</si>
  <si>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</si>
  <si>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</si>
  <si>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</si>
  <si>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</si>
  <si>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</si>
  <si>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</si>
  <si>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</si>
  <si>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</si>
  <si>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</si>
  <si>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</si>
  <si>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</si>
  <si>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</si>
  <si>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</si>
  <si>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</si>
  <si>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</si>
  <si>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</si>
  <si>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</si>
  <si>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</si>
  <si>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</si>
  <si>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</si>
  <si>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</si>
  <si>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</si>
  <si>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</si>
  <si>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</si>
  <si>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</si>
  <si>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</si>
  <si>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</si>
  <si>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</si>
  <si>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</si>
  <si>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</si>
  <si>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</si>
  <si>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</si>
  <si>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</si>
  <si>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</si>
  <si>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</si>
  <si>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</si>
  <si>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</si>
  <si>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</si>
  <si>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</si>
  <si>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</si>
  <si>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</si>
  <si>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</si>
  <si>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</si>
  <si>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</si>
  <si>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</si>
  <si>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</si>
  <si>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</si>
  <si>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</si>
  <si>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</si>
  <si>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</si>
  <si>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</si>
  <si>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</si>
  <si>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JUNIO DE 2024</t>
  </si>
  <si>
    <t>ESTADO DE RESULTADO 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</si>
</sst>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1" fontId="1" fillId="0" borderId="0" xfId="2" applyNumberForma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" fontId="10" fillId="0" borderId="0" xfId="2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1" fillId="0" borderId="2" xfId="2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B050C5FE-C507-404D-98F4-A2C49BCD693E}"/>
    <cellStyle name="Moneda 2" xfId="4" xr:uid="{16CE265C-79ED-40E8-853F-E89E62BC1970}"/>
    <cellStyle name="Normal" xfId="0" builtinId="0"/>
    <cellStyle name="Normal 2" xfId="2" xr:uid="{82CF2301-F46A-44D6-9F8E-E99BFCF18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AFD4BA9-3E05-49AB-8989-0614A5C7E9A5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B5D2583-8968-454A-9A08-2B31F66BFE31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D90AD1-6DB0-4D66-9029-1C76CC29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E12EAA1-7DFA-4E77-97D5-DC4EF37D6C8A}"/>
            </a:ext>
          </a:extLst>
        </xdr:cNvPr>
        <xdr:cNvSpPr/>
      </xdr:nvSpPr>
      <xdr:spPr>
        <a:xfrm>
          <a:off x="7845425" y="92953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0F51375-F19B-40AC-8D06-D1DEBC742F20}"/>
            </a:ext>
          </a:extLst>
        </xdr:cNvPr>
        <xdr:cNvSpPr/>
      </xdr:nvSpPr>
      <xdr:spPr>
        <a:xfrm>
          <a:off x="1641475" y="92360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E4F797-78A9-4F86-839E-A565A602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BFCE-5258-4092-A8B3-808838E66BEA}">
  <sheetPr>
    <tabColor rgb="FF0070C0"/>
    <pageSetUpPr fitToPage="1"/>
  </sheetPr>
  <dimension ref="A1:O65"/>
  <sheetViews>
    <sheetView tabSelected="1" view="pageBreakPreview" topLeftCell="A20" zoomScaleNormal="100" zoomScaleSheetLayoutView="100" workbookViewId="0">
      <selection activeCell="A3" sqref="A3:G3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">
        <v>135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849418.09</v>
      </c>
      <c r="D6" s="11"/>
      <c r="E6" s="8" t="s">
        <v>6</v>
      </c>
      <c r="F6" s="12"/>
      <c r="G6" s="10">
        <f>SUM(F7:F8)</f>
        <v>2062901.65</v>
      </c>
      <c r="H6" s="11">
        <v>0</v>
      </c>
    </row>
    <row r="7" spans="1:11" ht="12.75" customHeight="1" x14ac:dyDescent="0.25">
      <c r="A7" s="5" t="s">
        <v>7</v>
      </c>
      <c r="B7" s="13">
        <v>1100</v>
      </c>
      <c r="E7" s="5" t="s">
        <v>8</v>
      </c>
      <c r="F7" s="12">
        <v>1353175</v>
      </c>
      <c r="G7" s="10"/>
    </row>
    <row r="8" spans="1:11" ht="12.75" customHeight="1" x14ac:dyDescent="0.25">
      <c r="A8" s="5" t="s">
        <v>9</v>
      </c>
      <c r="B8" s="14">
        <v>848318.09</v>
      </c>
      <c r="C8" s="10"/>
      <c r="D8" s="2" t="s">
        <v>2</v>
      </c>
      <c r="E8" s="5" t="s">
        <v>10</v>
      </c>
      <c r="F8" s="15">
        <v>709726.65</v>
      </c>
    </row>
    <row r="9" spans="1:11" ht="12.75" customHeight="1" x14ac:dyDescent="0.25">
      <c r="B9" s="9"/>
      <c r="E9" s="8" t="s">
        <v>11</v>
      </c>
      <c r="F9" s="12"/>
      <c r="G9" s="10">
        <f>SUM(F10:F13)</f>
        <v>3533409.27</v>
      </c>
      <c r="H9" s="11">
        <v>0</v>
      </c>
    </row>
    <row r="10" spans="1:11" ht="12.75" customHeight="1" x14ac:dyDescent="0.25">
      <c r="A10" s="8" t="s">
        <v>12</v>
      </c>
      <c r="B10" s="9" t="s">
        <v>2</v>
      </c>
      <c r="C10" s="10">
        <f>SUM(B11:B13)</f>
        <v>3834336.3699999996</v>
      </c>
      <c r="E10" s="5" t="s">
        <v>13</v>
      </c>
      <c r="F10" s="16">
        <v>32271.29</v>
      </c>
      <c r="G10" s="10"/>
      <c r="H10" s="11"/>
    </row>
    <row r="11" spans="1:11" ht="12.75" customHeight="1" x14ac:dyDescent="0.25">
      <c r="A11" s="5" t="s">
        <v>14</v>
      </c>
      <c r="B11" s="9">
        <v>408000</v>
      </c>
      <c r="E11" s="5" t="s">
        <v>15</v>
      </c>
      <c r="F11" s="17">
        <v>10511.67</v>
      </c>
    </row>
    <row r="12" spans="1:11" ht="12.75" customHeight="1" x14ac:dyDescent="0.25">
      <c r="A12" s="5" t="s">
        <v>16</v>
      </c>
      <c r="B12" s="13">
        <v>3422495.55</v>
      </c>
      <c r="D12" s="18"/>
      <c r="E12" s="5" t="s">
        <v>17</v>
      </c>
      <c r="F12" s="17">
        <v>3469625.89</v>
      </c>
      <c r="G12" s="10"/>
      <c r="H12" s="19"/>
      <c r="K12" s="20"/>
    </row>
    <row r="13" spans="1:11" ht="12.75" customHeight="1" x14ac:dyDescent="0.25">
      <c r="A13" s="5" t="s">
        <v>18</v>
      </c>
      <c r="B13" s="15">
        <v>3840.82</v>
      </c>
      <c r="D13" s="18"/>
      <c r="E13" s="5" t="s">
        <v>19</v>
      </c>
      <c r="F13" s="15">
        <v>21000.42</v>
      </c>
      <c r="H13" s="19"/>
    </row>
    <row r="14" spans="1:11" ht="12.75" customHeight="1" x14ac:dyDescent="0.25">
      <c r="B14" s="16"/>
      <c r="D14" s="18"/>
      <c r="E14" s="8" t="s">
        <v>20</v>
      </c>
      <c r="G14" s="17">
        <f>SUM(F15:F16)</f>
        <v>1103610.33</v>
      </c>
      <c r="H14" s="11">
        <v>0</v>
      </c>
      <c r="K14" s="20"/>
    </row>
    <row r="15" spans="1:11" ht="12.75" customHeight="1" x14ac:dyDescent="0.25">
      <c r="A15" s="8" t="s">
        <v>21</v>
      </c>
      <c r="B15" s="21"/>
      <c r="C15" s="17">
        <f>SUM(B17:B17)</f>
        <v>1208915.95</v>
      </c>
      <c r="D15" s="18"/>
      <c r="E15" s="5" t="s">
        <v>22</v>
      </c>
      <c r="F15" s="17">
        <v>948757.74</v>
      </c>
      <c r="H15" s="19"/>
    </row>
    <row r="16" spans="1:11" ht="12.75" customHeight="1" x14ac:dyDescent="0.25">
      <c r="A16" s="5" t="s">
        <v>23</v>
      </c>
      <c r="B16" s="21"/>
      <c r="C16" s="17"/>
      <c r="E16" s="5" t="s">
        <v>24</v>
      </c>
      <c r="F16" s="15">
        <v>154852.59</v>
      </c>
      <c r="H16" s="19"/>
    </row>
    <row r="17" spans="1:15" ht="12.75" customHeight="1" x14ac:dyDescent="0.25">
      <c r="A17" s="5" t="s">
        <v>25</v>
      </c>
      <c r="B17" s="15">
        <v>1208915.95</v>
      </c>
      <c r="C17" s="17"/>
      <c r="E17" s="8" t="s">
        <v>26</v>
      </c>
      <c r="F17" s="22"/>
      <c r="G17" s="10">
        <f>SUM(F18)</f>
        <v>21387.73</v>
      </c>
      <c r="H17" s="11">
        <v>0</v>
      </c>
    </row>
    <row r="18" spans="1:15" ht="12.75" customHeight="1" x14ac:dyDescent="0.25">
      <c r="E18" s="5" t="s">
        <v>27</v>
      </c>
      <c r="F18" s="23">
        <v>21387.73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14004865.609999998</v>
      </c>
      <c r="E19" s="8" t="s">
        <v>29</v>
      </c>
      <c r="F19" s="17"/>
      <c r="G19" s="17">
        <f>SUM(F20:F21)</f>
        <v>6117236.9000000004</v>
      </c>
      <c r="H19" s="11">
        <v>0</v>
      </c>
    </row>
    <row r="20" spans="1:15" ht="12.75" customHeight="1" x14ac:dyDescent="0.25">
      <c r="A20" s="5" t="s">
        <v>30</v>
      </c>
      <c r="B20" s="9">
        <v>3710091.79</v>
      </c>
      <c r="E20" s="5" t="s">
        <v>31</v>
      </c>
      <c r="F20" s="17">
        <v>1400000</v>
      </c>
      <c r="G20" s="10"/>
      <c r="H20" s="19"/>
    </row>
    <row r="21" spans="1:15" ht="12.75" customHeight="1" x14ac:dyDescent="0.25">
      <c r="A21" s="24" t="s">
        <v>32</v>
      </c>
      <c r="B21" s="17">
        <v>10079251.719999999</v>
      </c>
      <c r="E21" s="5" t="s">
        <v>33</v>
      </c>
      <c r="F21" s="23">
        <v>4717236.9000000004</v>
      </c>
      <c r="G21" s="10"/>
      <c r="H21" s="19"/>
    </row>
    <row r="22" spans="1:15" ht="12.75" customHeight="1" x14ac:dyDescent="0.25">
      <c r="A22" s="5" t="s">
        <v>34</v>
      </c>
      <c r="B22" s="10">
        <v>250486.22999999998</v>
      </c>
      <c r="E22" s="8" t="s">
        <v>35</v>
      </c>
      <c r="F22" s="22"/>
      <c r="G22" s="10">
        <f>SUM(F23)</f>
        <v>141876.64000000001</v>
      </c>
      <c r="H22" s="11">
        <v>0</v>
      </c>
    </row>
    <row r="23" spans="1:15" ht="15.75" customHeight="1" x14ac:dyDescent="0.25">
      <c r="A23" s="5" t="s">
        <v>36</v>
      </c>
      <c r="B23" s="25">
        <v>-34964.130000000005</v>
      </c>
      <c r="E23" s="5" t="s">
        <v>37</v>
      </c>
      <c r="F23" s="15">
        <v>141876.64000000001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753449.55</v>
      </c>
      <c r="H24" s="19"/>
    </row>
    <row r="25" spans="1:15" ht="12.75" customHeight="1" x14ac:dyDescent="0.25">
      <c r="A25" s="8" t="s">
        <v>39</v>
      </c>
      <c r="B25" s="16"/>
      <c r="C25" s="17">
        <f>SUM(B26)</f>
        <v>380236.34</v>
      </c>
      <c r="E25" s="5" t="s">
        <v>40</v>
      </c>
      <c r="F25" s="16">
        <v>276892.43</v>
      </c>
      <c r="H25" s="19"/>
    </row>
    <row r="26" spans="1:15" ht="12.75" customHeight="1" x14ac:dyDescent="0.25">
      <c r="A26" s="5" t="s">
        <v>41</v>
      </c>
      <c r="B26" s="15">
        <v>380236.34</v>
      </c>
      <c r="E26" s="5" t="s">
        <v>42</v>
      </c>
      <c r="F26" s="16">
        <v>33155.910000000003</v>
      </c>
      <c r="G26" s="10"/>
      <c r="H26" s="19"/>
    </row>
    <row r="27" spans="1:15" ht="12.75" customHeight="1" x14ac:dyDescent="0.25">
      <c r="B27" s="16"/>
      <c r="E27" s="5" t="s">
        <v>43</v>
      </c>
      <c r="F27" s="15">
        <v>443401.21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183391.30000000005</v>
      </c>
      <c r="E28" s="8" t="s">
        <v>45</v>
      </c>
      <c r="G28" s="17">
        <f>SUM(F29)</f>
        <v>95324.479999999996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6" t="s">
        <v>47</v>
      </c>
      <c r="F29" s="15">
        <v>95324.479999999996</v>
      </c>
      <c r="H29" s="19"/>
      <c r="L29" s="27"/>
      <c r="O29" s="27"/>
    </row>
    <row r="30" spans="1:15" ht="12.75" customHeight="1" x14ac:dyDescent="0.25">
      <c r="A30" s="5" t="s">
        <v>48</v>
      </c>
      <c r="B30" s="16">
        <v>848533.71000000008</v>
      </c>
      <c r="E30" s="8" t="s">
        <v>49</v>
      </c>
      <c r="F30" s="16"/>
      <c r="G30" s="17">
        <f>SUM(F31)</f>
        <v>0</v>
      </c>
      <c r="H30" s="19"/>
    </row>
    <row r="31" spans="1:15" ht="12.75" customHeight="1" x14ac:dyDescent="0.25">
      <c r="A31" s="5" t="s">
        <v>50</v>
      </c>
      <c r="B31" s="15">
        <v>-665142.41</v>
      </c>
      <c r="E31" s="26" t="s">
        <v>51</v>
      </c>
      <c r="F31" s="15">
        <v>0</v>
      </c>
      <c r="H31" s="19"/>
    </row>
    <row r="32" spans="1:15" ht="12.75" customHeight="1" x14ac:dyDescent="0.25">
      <c r="B32" s="9"/>
      <c r="E32" s="28" t="s">
        <v>52</v>
      </c>
      <c r="F32" s="9" t="s">
        <v>2</v>
      </c>
      <c r="G32" s="29">
        <f>SUM(G6:G31)</f>
        <v>13829196.550000003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2539804.33</v>
      </c>
      <c r="E33" s="28"/>
      <c r="F33" s="9"/>
      <c r="G33" s="29"/>
      <c r="H33" s="19"/>
      <c r="K33" s="11"/>
    </row>
    <row r="34" spans="1:11" ht="12.75" customHeight="1" x14ac:dyDescent="0.25">
      <c r="A34" s="5" t="s">
        <v>54</v>
      </c>
      <c r="B34" s="9">
        <v>1851214.74</v>
      </c>
      <c r="C34" s="10"/>
      <c r="E34" s="28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10">
        <v>643709.73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v>171966.18</v>
      </c>
      <c r="C36" s="10"/>
      <c r="E36" s="5" t="s">
        <v>59</v>
      </c>
      <c r="F36" s="15">
        <v>7500000</v>
      </c>
      <c r="G36" s="10"/>
      <c r="H36" s="19"/>
    </row>
    <row r="37" spans="1:11" ht="12.75" customHeight="1" x14ac:dyDescent="0.25">
      <c r="A37" s="5" t="s">
        <v>60</v>
      </c>
      <c r="B37" s="15">
        <v>-127086.32</v>
      </c>
      <c r="E37" s="8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5" t="s">
        <v>62</v>
      </c>
      <c r="F38" s="15">
        <v>298355.84000000003</v>
      </c>
      <c r="H38" s="19"/>
    </row>
    <row r="39" spans="1:11" ht="12.75" customHeight="1" x14ac:dyDescent="0.25">
      <c r="B39" s="16"/>
      <c r="E39" s="8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0" t="s">
        <v>64</v>
      </c>
      <c r="F40" s="15"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1371738.8799999994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v>-966822.30000000075</v>
      </c>
      <c r="H42" s="19"/>
    </row>
    <row r="43" spans="1:11" ht="15" customHeight="1" x14ac:dyDescent="0.25">
      <c r="E43" s="5" t="s">
        <v>66</v>
      </c>
      <c r="F43" s="15">
        <v>2338561.1800000002</v>
      </c>
    </row>
    <row r="44" spans="1:11" ht="12.75" customHeight="1" x14ac:dyDescent="0.25">
      <c r="E44" s="7" t="s">
        <v>67</v>
      </c>
      <c r="F44" s="12"/>
      <c r="G44" s="29">
        <f>SUM(G35:G43)</f>
        <v>9171771.4399999995</v>
      </c>
      <c r="H44" s="31"/>
      <c r="I44" s="11"/>
    </row>
    <row r="45" spans="1:11" ht="18.5" customHeight="1" thickBot="1" x14ac:dyDescent="0.3">
      <c r="A45" s="28" t="s">
        <v>68</v>
      </c>
      <c r="B45" s="32" t="s">
        <v>2</v>
      </c>
      <c r="C45" s="33">
        <f>SUM(C5:C42)</f>
        <v>23000967.989999995</v>
      </c>
      <c r="E45" s="7" t="s">
        <v>69</v>
      </c>
      <c r="F45" s="9"/>
      <c r="G45" s="34">
        <f>G32+G44</f>
        <v>23000967.990000002</v>
      </c>
      <c r="H45" s="35">
        <f>+G45-C45</f>
        <v>0</v>
      </c>
      <c r="I45" s="11"/>
    </row>
    <row r="46" spans="1:11" ht="6.5" customHeight="1" thickTop="1" x14ac:dyDescent="0.25">
      <c r="H46" s="31"/>
      <c r="I46" s="11"/>
    </row>
    <row r="47" spans="1:11" ht="12.75" customHeight="1" x14ac:dyDescent="0.25">
      <c r="A47" s="8" t="s">
        <v>70</v>
      </c>
      <c r="B47" s="32"/>
      <c r="C47" s="36">
        <f>SUM(B48:B51)</f>
        <v>1439859802.72</v>
      </c>
      <c r="E47" s="37" t="s">
        <v>71</v>
      </c>
      <c r="F47" s="13"/>
      <c r="G47" s="36">
        <f>SUM(F48)</f>
        <v>1439859802.72</v>
      </c>
      <c r="H47" s="35">
        <f>+G47-C47</f>
        <v>0</v>
      </c>
      <c r="I47" s="11"/>
    </row>
    <row r="48" spans="1:11" ht="26" customHeight="1" x14ac:dyDescent="0.25">
      <c r="A48" s="38" t="s">
        <v>72</v>
      </c>
      <c r="B48" s="9">
        <v>1247493421.0799999</v>
      </c>
      <c r="C48" s="32"/>
      <c r="E48" s="24" t="s">
        <v>73</v>
      </c>
      <c r="F48" s="15">
        <v>1439859802.72</v>
      </c>
      <c r="G48" s="32"/>
      <c r="H48" s="31"/>
      <c r="I48" s="11"/>
    </row>
    <row r="49" spans="1:12" ht="21" customHeight="1" x14ac:dyDescent="0.25">
      <c r="A49" s="5" t="s">
        <v>74</v>
      </c>
      <c r="B49" s="39">
        <v>26217899.800000001</v>
      </c>
      <c r="C49" s="40"/>
      <c r="E49" s="41"/>
      <c r="F49" s="42"/>
      <c r="G49" s="40"/>
      <c r="H49" s="31"/>
      <c r="I49" s="11"/>
    </row>
    <row r="50" spans="1:12" ht="12.75" customHeight="1" x14ac:dyDescent="0.25">
      <c r="A50" s="43" t="s">
        <v>75</v>
      </c>
      <c r="B50" s="39">
        <v>162796506.88999999</v>
      </c>
      <c r="F50" s="42"/>
      <c r="G50" s="40"/>
      <c r="H50" s="31"/>
    </row>
    <row r="51" spans="1:12" ht="22.5" customHeight="1" x14ac:dyDescent="0.25">
      <c r="A51" s="24" t="s">
        <v>76</v>
      </c>
      <c r="B51" s="44">
        <v>3351974.95</v>
      </c>
      <c r="E51" s="45"/>
      <c r="F51" s="42"/>
      <c r="G51" s="46"/>
    </row>
    <row r="52" spans="1:12" ht="12.75" customHeight="1" x14ac:dyDescent="0.25">
      <c r="B52" s="46"/>
      <c r="C52" s="40"/>
      <c r="E52" s="45"/>
      <c r="F52" s="42"/>
      <c r="G52" s="46"/>
      <c r="H52" s="19"/>
    </row>
    <row r="53" spans="1:12" ht="12.75" customHeight="1" x14ac:dyDescent="0.25">
      <c r="A53" s="8" t="s">
        <v>77</v>
      </c>
      <c r="B53" s="46"/>
      <c r="C53" s="47">
        <f>SUM(B54:B56)</f>
        <v>843549.02</v>
      </c>
      <c r="E53" s="8" t="s">
        <v>78</v>
      </c>
      <c r="G53" s="47">
        <f>+F54</f>
        <v>843549.02</v>
      </c>
      <c r="H53" s="35">
        <f>+G53-C53</f>
        <v>0</v>
      </c>
    </row>
    <row r="54" spans="1:12" ht="12.75" customHeight="1" x14ac:dyDescent="0.25">
      <c r="A54" s="5" t="s">
        <v>79</v>
      </c>
      <c r="B54" s="48">
        <v>808000</v>
      </c>
      <c r="C54" s="40"/>
      <c r="E54" s="5" t="s">
        <v>78</v>
      </c>
      <c r="F54" s="23">
        <v>843549.02</v>
      </c>
      <c r="H54" s="19"/>
    </row>
    <row r="55" spans="1:12" ht="12.75" customHeight="1" x14ac:dyDescent="0.25">
      <c r="A55" s="5" t="s">
        <v>80</v>
      </c>
      <c r="B55" s="48">
        <v>30907.46</v>
      </c>
      <c r="C55" s="40"/>
      <c r="F55" s="17"/>
      <c r="H55" s="19"/>
    </row>
    <row r="56" spans="1:12" ht="12.75" customHeight="1" x14ac:dyDescent="0.25">
      <c r="A56" s="49" t="s">
        <v>81</v>
      </c>
      <c r="B56" s="44">
        <v>4641.5600000000004</v>
      </c>
      <c r="C56" s="40"/>
      <c r="F56" s="17"/>
      <c r="H56" s="19"/>
      <c r="L56" s="11"/>
    </row>
    <row r="57" spans="1:12" ht="12.75" customHeight="1" x14ac:dyDescent="0.25">
      <c r="B57" s="46"/>
      <c r="C57" s="40"/>
      <c r="H57" s="19"/>
      <c r="L57" s="11"/>
    </row>
    <row r="58" spans="1:12" ht="12.75" customHeight="1" x14ac:dyDescent="0.25">
      <c r="B58" s="46"/>
      <c r="C58" s="40"/>
      <c r="H58" s="19"/>
      <c r="L58" s="11"/>
    </row>
    <row r="59" spans="1:12" ht="12.75" customHeight="1" x14ac:dyDescent="0.25">
      <c r="B59" s="46"/>
      <c r="C59" s="40"/>
      <c r="H59" s="19"/>
      <c r="K59" s="50"/>
    </row>
    <row r="60" spans="1:12" ht="12.75" customHeight="1" x14ac:dyDescent="0.25">
      <c r="B60" s="46"/>
      <c r="C60" s="40"/>
      <c r="H60" s="19"/>
      <c r="K60" s="11"/>
    </row>
    <row r="61" spans="1:12" ht="12.75" customHeight="1" x14ac:dyDescent="0.25">
      <c r="B61" s="46"/>
      <c r="C61" s="40"/>
      <c r="H61" s="19"/>
    </row>
    <row r="62" spans="1:12" ht="12.75" customHeight="1" x14ac:dyDescent="0.25">
      <c r="B62" s="46"/>
      <c r="C62" s="40"/>
      <c r="H62" s="19"/>
      <c r="I62" s="11"/>
      <c r="K62" s="11"/>
    </row>
    <row r="63" spans="1:12" ht="12.75" customHeight="1" x14ac:dyDescent="0.25">
      <c r="A63" s="51"/>
      <c r="C63" s="52"/>
      <c r="F63" s="53"/>
      <c r="G63" s="52"/>
      <c r="H63" s="19"/>
    </row>
    <row r="64" spans="1:12" ht="12.75" customHeight="1" x14ac:dyDescent="0.3">
      <c r="A64" s="54"/>
      <c r="C64" s="52"/>
      <c r="D64" s="55"/>
      <c r="F64" s="52"/>
      <c r="G64" s="52"/>
      <c r="H64" s="19"/>
    </row>
    <row r="65" spans="4:8" ht="12.75" customHeight="1" x14ac:dyDescent="0.3">
      <c r="D65" s="55"/>
      <c r="F65" s="52"/>
      <c r="G65" s="52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A6AD-C20C-42F9-9082-7741BCCFC59E}">
  <sheetPr>
    <tabColor rgb="FF0070C0"/>
    <pageSetUpPr fitToPage="1"/>
  </sheetPr>
  <dimension ref="A1:I62"/>
  <sheetViews>
    <sheetView view="pageBreakPreview" zoomScaleNormal="100" zoomScaleSheetLayoutView="100" workbookViewId="0">
      <selection activeCell="A3" sqref="A3:G3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">
      <c r="A1" s="56" t="s">
        <v>0</v>
      </c>
      <c r="B1" s="57"/>
      <c r="C1" s="57"/>
      <c r="D1" s="57"/>
      <c r="E1" s="58"/>
      <c r="F1" s="57"/>
      <c r="G1" s="59"/>
    </row>
    <row r="2" spans="1:9" ht="15" customHeight="1" x14ac:dyDescent="0.3">
      <c r="A2" s="57" t="s">
        <v>136</v>
      </c>
      <c r="B2" s="60"/>
      <c r="C2" s="60"/>
      <c r="D2" s="60"/>
      <c r="E2" s="61"/>
      <c r="F2" s="60"/>
      <c r="G2" s="59"/>
    </row>
    <row r="3" spans="1:9" ht="19.5" customHeight="1" thickBot="1" x14ac:dyDescent="0.35">
      <c r="A3" s="62" t="s">
        <v>1</v>
      </c>
      <c r="B3" s="63"/>
      <c r="C3" s="63"/>
      <c r="D3" s="63"/>
      <c r="E3" s="64"/>
      <c r="F3" s="63"/>
      <c r="G3" s="65"/>
      <c r="H3" s="66"/>
    </row>
    <row r="4" spans="1:9" ht="18" customHeight="1" x14ac:dyDescent="0.25">
      <c r="A4" s="7" t="s">
        <v>82</v>
      </c>
      <c r="E4" s="7" t="s">
        <v>83</v>
      </c>
      <c r="G4" s="20"/>
      <c r="H4" s="66"/>
      <c r="I4" s="66"/>
    </row>
    <row r="5" spans="1:9" ht="16.5" customHeight="1" x14ac:dyDescent="0.3">
      <c r="A5" s="67" t="s">
        <v>84</v>
      </c>
      <c r="C5" s="20">
        <f>SUM(B6:B7)</f>
        <v>6713931.2799999993</v>
      </c>
      <c r="D5" s="66"/>
      <c r="E5" s="8" t="s">
        <v>85</v>
      </c>
      <c r="F5" s="68"/>
      <c r="G5" s="68">
        <f>SUM(F6:F8)</f>
        <v>9049822.959999999</v>
      </c>
      <c r="H5" s="66"/>
    </row>
    <row r="6" spans="1:9" x14ac:dyDescent="0.25">
      <c r="A6" s="2" t="s">
        <v>86</v>
      </c>
      <c r="B6" s="20">
        <v>1204212.98</v>
      </c>
      <c r="C6" s="20"/>
      <c r="E6" s="5" t="s">
        <v>86</v>
      </c>
      <c r="F6" s="68">
        <v>1777473.95</v>
      </c>
      <c r="G6" s="68"/>
      <c r="H6" s="66"/>
    </row>
    <row r="7" spans="1:9" x14ac:dyDescent="0.25">
      <c r="A7" s="69" t="s">
        <v>87</v>
      </c>
      <c r="B7" s="70">
        <v>5509718.2999999998</v>
      </c>
      <c r="E7" s="5" t="s">
        <v>88</v>
      </c>
      <c r="F7" s="50">
        <v>6819857.8200000003</v>
      </c>
      <c r="G7" s="68"/>
    </row>
    <row r="8" spans="1:9" x14ac:dyDescent="0.25">
      <c r="C8" s="20"/>
      <c r="E8" s="5" t="s">
        <v>89</v>
      </c>
      <c r="F8" s="71">
        <v>452491.19</v>
      </c>
      <c r="G8" s="68"/>
    </row>
    <row r="9" spans="1:9" ht="23" x14ac:dyDescent="0.25">
      <c r="A9" s="72" t="s">
        <v>90</v>
      </c>
      <c r="B9" s="68"/>
      <c r="C9" s="68">
        <f>SUM(B10)</f>
        <v>1014845.51</v>
      </c>
      <c r="E9" s="5"/>
      <c r="F9" s="50"/>
      <c r="G9" s="68"/>
    </row>
    <row r="10" spans="1:9" ht="23" x14ac:dyDescent="0.25">
      <c r="A10" s="73" t="s">
        <v>86</v>
      </c>
      <c r="B10" s="74">
        <v>1014845.51</v>
      </c>
      <c r="C10" s="68"/>
      <c r="D10" s="66"/>
      <c r="E10" s="75" t="s">
        <v>91</v>
      </c>
      <c r="G10" s="68">
        <f>SUM(F11:F13)</f>
        <v>4119079.4</v>
      </c>
      <c r="H10" s="66"/>
    </row>
    <row r="11" spans="1:9" x14ac:dyDescent="0.25">
      <c r="A11" s="73"/>
      <c r="B11" s="20"/>
      <c r="C11" s="68"/>
      <c r="E11" s="6" t="s">
        <v>86</v>
      </c>
      <c r="F11" s="20">
        <v>1065091.18</v>
      </c>
    </row>
    <row r="12" spans="1:9" ht="24.75" customHeight="1" x14ac:dyDescent="0.3">
      <c r="A12" s="76" t="s">
        <v>92</v>
      </c>
      <c r="C12" s="20">
        <f>SUM(B13:B15)</f>
        <v>2320583.3899999997</v>
      </c>
      <c r="E12" s="77" t="s">
        <v>93</v>
      </c>
      <c r="F12" s="20">
        <v>2002821.22</v>
      </c>
    </row>
    <row r="13" spans="1:9" ht="17.25" customHeight="1" x14ac:dyDescent="0.25">
      <c r="A13" s="78" t="s">
        <v>86</v>
      </c>
      <c r="B13" s="79">
        <v>305317.51</v>
      </c>
      <c r="E13" s="6" t="s">
        <v>94</v>
      </c>
      <c r="F13" s="70">
        <v>1051167</v>
      </c>
    </row>
    <row r="14" spans="1:9" ht="15.75" customHeight="1" x14ac:dyDescent="0.25">
      <c r="A14" s="80" t="s">
        <v>95</v>
      </c>
      <c r="B14" s="20">
        <v>1692206.16</v>
      </c>
      <c r="C14" s="11"/>
      <c r="F14" s="20"/>
    </row>
    <row r="15" spans="1:9" ht="13" x14ac:dyDescent="0.25">
      <c r="A15" s="78" t="s">
        <v>94</v>
      </c>
      <c r="B15" s="81">
        <v>323059.71999999997</v>
      </c>
      <c r="E15" s="82" t="s">
        <v>96</v>
      </c>
      <c r="G15" s="20">
        <f>SUM(F16:F17)</f>
        <v>693787.06</v>
      </c>
    </row>
    <row r="16" spans="1:9" x14ac:dyDescent="0.25">
      <c r="A16" s="73"/>
      <c r="B16" s="20"/>
      <c r="C16" s="20"/>
      <c r="E16" s="6" t="s">
        <v>86</v>
      </c>
      <c r="F16" s="20">
        <v>342665</v>
      </c>
    </row>
    <row r="17" spans="1:8" ht="13" x14ac:dyDescent="0.3">
      <c r="A17" s="67" t="s">
        <v>97</v>
      </c>
      <c r="B17" s="79"/>
      <c r="C17" s="20">
        <f>SUM(B18:B21)</f>
        <v>2425234.13</v>
      </c>
      <c r="E17" s="6" t="s">
        <v>98</v>
      </c>
      <c r="F17" s="83">
        <v>351122.06</v>
      </c>
    </row>
    <row r="18" spans="1:8" x14ac:dyDescent="0.25">
      <c r="A18" s="84" t="s">
        <v>99</v>
      </c>
      <c r="B18" s="79">
        <v>314419.94</v>
      </c>
      <c r="D18" s="66"/>
    </row>
    <row r="19" spans="1:8" ht="23" x14ac:dyDescent="0.25">
      <c r="A19" s="85" t="s">
        <v>100</v>
      </c>
      <c r="B19" s="79">
        <v>616589.28</v>
      </c>
      <c r="D19" s="11"/>
      <c r="E19" s="8" t="s">
        <v>101</v>
      </c>
      <c r="F19" s="86"/>
      <c r="G19" s="86">
        <f>SUM(F20:F21)</f>
        <v>188921.61</v>
      </c>
    </row>
    <row r="20" spans="1:8" x14ac:dyDescent="0.25">
      <c r="A20" s="2" t="s">
        <v>102</v>
      </c>
      <c r="B20" s="79">
        <v>52978.400000000001</v>
      </c>
      <c r="E20" s="6" t="s">
        <v>86</v>
      </c>
      <c r="F20" s="11">
        <v>187948.78</v>
      </c>
      <c r="G20" s="86"/>
    </row>
    <row r="21" spans="1:8" x14ac:dyDescent="0.25">
      <c r="A21" s="2" t="s">
        <v>103</v>
      </c>
      <c r="B21" s="81">
        <v>1441246.51</v>
      </c>
      <c r="E21" s="5" t="s">
        <v>87</v>
      </c>
      <c r="F21" s="83">
        <v>972.83</v>
      </c>
    </row>
    <row r="22" spans="1:8" ht="15.75" customHeight="1" x14ac:dyDescent="0.35">
      <c r="H22" s="87"/>
    </row>
    <row r="23" spans="1:8" ht="13.5" customHeight="1" x14ac:dyDescent="0.35">
      <c r="A23" s="76" t="s">
        <v>104</v>
      </c>
      <c r="C23" s="20">
        <f>SUM(B24:B26)</f>
        <v>1116433.3999999999</v>
      </c>
      <c r="E23" s="82" t="s">
        <v>105</v>
      </c>
      <c r="G23" s="88">
        <f>SUM(F24:F26)</f>
        <v>53749.71</v>
      </c>
      <c r="H23" s="87" t="s">
        <v>106</v>
      </c>
    </row>
    <row r="24" spans="1:8" ht="14.25" customHeight="1" x14ac:dyDescent="0.35">
      <c r="A24" s="73" t="s">
        <v>86</v>
      </c>
      <c r="B24" s="20">
        <v>202943.43</v>
      </c>
      <c r="C24" s="68"/>
      <c r="E24" s="6" t="s">
        <v>107</v>
      </c>
      <c r="F24" s="89">
        <v>9172.64</v>
      </c>
      <c r="G24" s="11"/>
      <c r="H24" s="87"/>
    </row>
    <row r="25" spans="1:8" ht="14.25" customHeight="1" x14ac:dyDescent="0.25">
      <c r="A25" s="2" t="s">
        <v>98</v>
      </c>
      <c r="B25" s="20">
        <v>857668.32</v>
      </c>
      <c r="E25" s="5" t="s">
        <v>108</v>
      </c>
      <c r="F25" s="89">
        <v>44577.07</v>
      </c>
    </row>
    <row r="26" spans="1:8" ht="15" customHeight="1" x14ac:dyDescent="0.25">
      <c r="A26" s="2" t="s">
        <v>89</v>
      </c>
      <c r="B26" s="70">
        <v>55821.65</v>
      </c>
      <c r="E26" s="6" t="s">
        <v>109</v>
      </c>
      <c r="F26" s="90">
        <v>0</v>
      </c>
    </row>
    <row r="27" spans="1:8" ht="14.25" customHeight="1" x14ac:dyDescent="0.4">
      <c r="B27" s="91"/>
      <c r="C27" s="92"/>
      <c r="E27" s="5"/>
      <c r="F27" s="50"/>
    </row>
    <row r="28" spans="1:8" ht="13" x14ac:dyDescent="0.3">
      <c r="A28" s="67" t="s">
        <v>110</v>
      </c>
      <c r="B28" s="93"/>
      <c r="C28" s="93">
        <f>SUM(B29:B30)</f>
        <v>915832.84</v>
      </c>
      <c r="E28" s="8" t="s">
        <v>111</v>
      </c>
      <c r="F28" s="50"/>
      <c r="G28" s="88">
        <f>SUM(F29)</f>
        <v>61501.71</v>
      </c>
    </row>
    <row r="29" spans="1:8" x14ac:dyDescent="0.25">
      <c r="A29" s="2" t="s">
        <v>112</v>
      </c>
      <c r="B29" s="20">
        <v>255912.25</v>
      </c>
      <c r="C29" s="93"/>
      <c r="E29" s="5" t="s">
        <v>113</v>
      </c>
      <c r="F29" s="71">
        <v>61501.71</v>
      </c>
      <c r="H29" s="66"/>
    </row>
    <row r="30" spans="1:8" ht="25" x14ac:dyDescent="0.25">
      <c r="A30" s="69" t="s">
        <v>114</v>
      </c>
      <c r="B30" s="71">
        <v>659920.59</v>
      </c>
      <c r="E30" s="94" t="s">
        <v>115</v>
      </c>
      <c r="G30" s="88">
        <f>SUM(F31)</f>
        <v>968708.61</v>
      </c>
    </row>
    <row r="31" spans="1:8" x14ac:dyDescent="0.25">
      <c r="D31" s="66"/>
      <c r="E31" s="5" t="s">
        <v>116</v>
      </c>
      <c r="F31" s="70">
        <v>968708.61</v>
      </c>
    </row>
    <row r="32" spans="1:8" ht="15.75" customHeight="1" x14ac:dyDescent="0.3">
      <c r="A32" s="67" t="s">
        <v>117</v>
      </c>
      <c r="B32" s="93"/>
      <c r="C32" s="20">
        <f>SUM(B33:B40)</f>
        <v>1505469.62</v>
      </c>
    </row>
    <row r="33" spans="1:9" ht="12.75" customHeight="1" x14ac:dyDescent="0.3">
      <c r="A33" s="2" t="s">
        <v>118</v>
      </c>
      <c r="B33" s="93">
        <v>441737.44</v>
      </c>
      <c r="C33" s="20"/>
      <c r="E33" s="67" t="s">
        <v>119</v>
      </c>
      <c r="F33" s="89"/>
      <c r="G33" s="88">
        <f>SUM(F34)</f>
        <v>75908.02</v>
      </c>
    </row>
    <row r="34" spans="1:9" ht="12.75" customHeight="1" x14ac:dyDescent="0.25">
      <c r="A34" s="2" t="s">
        <v>120</v>
      </c>
      <c r="B34" s="20">
        <v>0</v>
      </c>
      <c r="E34" s="2" t="s">
        <v>121</v>
      </c>
      <c r="F34" s="70">
        <v>75908.02</v>
      </c>
    </row>
    <row r="35" spans="1:9" ht="12.75" customHeight="1" x14ac:dyDescent="0.25">
      <c r="A35" s="2" t="s">
        <v>122</v>
      </c>
      <c r="B35" s="93">
        <v>440876.69</v>
      </c>
      <c r="C35" s="93"/>
      <c r="H35" s="95"/>
    </row>
    <row r="36" spans="1:9" ht="12.75" customHeight="1" x14ac:dyDescent="0.25">
      <c r="A36" s="2" t="s">
        <v>123</v>
      </c>
      <c r="B36" s="20">
        <v>13355.47</v>
      </c>
      <c r="H36" s="96"/>
    </row>
    <row r="37" spans="1:9" ht="12.75" customHeight="1" x14ac:dyDescent="0.25">
      <c r="A37" s="2" t="s">
        <v>124</v>
      </c>
      <c r="B37" s="93">
        <v>443819.16</v>
      </c>
      <c r="C37" s="20"/>
      <c r="H37" s="96"/>
    </row>
    <row r="38" spans="1:9" ht="12.75" customHeight="1" x14ac:dyDescent="0.25">
      <c r="A38" s="2" t="s">
        <v>125</v>
      </c>
      <c r="B38" s="93">
        <v>23262.22</v>
      </c>
      <c r="C38" s="20"/>
      <c r="H38" s="11"/>
    </row>
    <row r="39" spans="1:9" ht="12.75" customHeight="1" x14ac:dyDescent="0.25">
      <c r="A39" s="2" t="s">
        <v>126</v>
      </c>
      <c r="B39" s="93">
        <v>0</v>
      </c>
      <c r="C39" s="20"/>
      <c r="H39" s="66"/>
    </row>
    <row r="40" spans="1:9" x14ac:dyDescent="0.25">
      <c r="A40" s="2" t="s">
        <v>127</v>
      </c>
      <c r="B40" s="81">
        <v>142418.64000000001</v>
      </c>
      <c r="C40" s="20"/>
    </row>
    <row r="42" spans="1:9" x14ac:dyDescent="0.25">
      <c r="A42" s="97" t="s">
        <v>128</v>
      </c>
      <c r="C42" s="20">
        <f>SUM(B43:B44)</f>
        <v>165971.21000000002</v>
      </c>
      <c r="H42" s="98"/>
    </row>
    <row r="43" spans="1:9" x14ac:dyDescent="0.25">
      <c r="A43" s="2" t="s">
        <v>129</v>
      </c>
      <c r="B43" s="50">
        <v>82570.69</v>
      </c>
    </row>
    <row r="44" spans="1:9" ht="12.75" customHeight="1" x14ac:dyDescent="0.25">
      <c r="A44" s="2" t="s">
        <v>130</v>
      </c>
      <c r="B44" s="83">
        <v>83400.52</v>
      </c>
    </row>
    <row r="45" spans="1:9" ht="13" x14ac:dyDescent="0.3">
      <c r="A45" s="99" t="s">
        <v>131</v>
      </c>
      <c r="B45" s="100"/>
      <c r="C45" s="20">
        <f>SUM(C5:C44)</f>
        <v>16178301.379999999</v>
      </c>
      <c r="E45" s="7" t="s">
        <v>132</v>
      </c>
      <c r="F45" s="89"/>
      <c r="G45" s="20">
        <f>SUM(G5:G44)</f>
        <v>15211479.08</v>
      </c>
    </row>
    <row r="46" spans="1:9" ht="16.5" customHeight="1" x14ac:dyDescent="0.3">
      <c r="A46" s="99" t="str">
        <f>IF(C46=0,"","UTILIDAD DEL EJERCICIO")</f>
        <v/>
      </c>
      <c r="B46" s="101"/>
      <c r="C46" s="20">
        <f>IF(SUM(-C45+G45)&lt;0,0,SUM(-C45+G45))</f>
        <v>0</v>
      </c>
      <c r="E46" s="102" t="str">
        <f>IF(G46=0,"","PERDIDA DEL EJERCICIO")</f>
        <v>PERDIDA DEL EJERCICIO</v>
      </c>
      <c r="G46" s="103">
        <f>IF(SUM(-G45+C45)&lt;0,0,SUM(-G45+C45))</f>
        <v>966822.29999999888</v>
      </c>
    </row>
    <row r="47" spans="1:9" ht="13.5" thickBot="1" x14ac:dyDescent="0.35">
      <c r="A47" s="99" t="s">
        <v>133</v>
      </c>
      <c r="B47" s="104" t="s">
        <v>2</v>
      </c>
      <c r="C47" s="105">
        <f>+C45+C46</f>
        <v>16178301.379999999</v>
      </c>
      <c r="E47" s="106" t="s">
        <v>134</v>
      </c>
      <c r="F47" s="107" t="s">
        <v>2</v>
      </c>
      <c r="G47" s="105">
        <f>+G45+G46</f>
        <v>16178301.379999999</v>
      </c>
      <c r="H47" s="103">
        <f>+G47-C47</f>
        <v>0</v>
      </c>
      <c r="I47" s="108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03"/>
      <c r="H55" s="11"/>
    </row>
    <row r="56" spans="1:8" x14ac:dyDescent="0.25">
      <c r="H56" s="103"/>
    </row>
    <row r="57" spans="1:8" ht="13" x14ac:dyDescent="0.3">
      <c r="A57" s="109"/>
      <c r="B57" s="104"/>
      <c r="C57" s="107"/>
      <c r="F57" s="107"/>
      <c r="G57" s="107"/>
    </row>
    <row r="58" spans="1:8" ht="15.5" x14ac:dyDescent="0.35">
      <c r="A58" s="110"/>
      <c r="B58" s="54"/>
      <c r="C58" s="54"/>
      <c r="E58" s="54"/>
      <c r="F58" s="110"/>
      <c r="G58" s="111"/>
    </row>
    <row r="59" spans="1:8" ht="15.5" x14ac:dyDescent="0.35">
      <c r="A59" s="110"/>
      <c r="C59" s="112"/>
      <c r="D59" s="113"/>
      <c r="F59" s="110"/>
      <c r="G59" s="111"/>
    </row>
    <row r="60" spans="1:8" ht="15.5" x14ac:dyDescent="0.35">
      <c r="A60" s="111"/>
      <c r="D60" s="113"/>
      <c r="F60" s="111"/>
      <c r="G60" s="111"/>
    </row>
    <row r="62" spans="1:8" ht="15.5" x14ac:dyDescent="0.25">
      <c r="D62" s="54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2024-07-30T21:54:44Z</cp:lastPrinted>
  <dcterms:created xsi:type="dcterms:W3CDTF">2024-07-30T21:52:57Z</dcterms:created>
  <dcterms:modified xsi:type="dcterms:W3CDTF">2024-07-30T21:55:11Z</dcterms:modified>
</cp:coreProperties>
</file>