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101Archivos 2024\Renta 2024\"/>
    </mc:Choice>
  </mc:AlternateContent>
  <xr:revisionPtr revIDLastSave="0" documentId="13_ncr:1_{A753007C-8896-435B-AAFB-3BDF3090CF07}" xr6:coauthVersionLast="47" xr6:coauthVersionMax="47" xr10:uidLastSave="{00000000-0000-0000-0000-000000000000}"/>
  <bookViews>
    <workbookView xWindow="-120" yWindow="-120" windowWidth="20730" windowHeight="11160" xr2:uid="{10DEC338-AE9F-4F73-A77D-5CF31069AFD9}"/>
  </bookViews>
  <sheets>
    <sheet name="EF Julio 2024 " sheetId="1" r:id="rId1"/>
  </sheets>
  <externalReferences>
    <externalReference r:id="rId2"/>
  </externalReferences>
  <definedNames>
    <definedName name="_xlnm.Print_Area" localSheetId="0">'EF Julio 2024 '!$A$1:$E$73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3" i="1" l="1"/>
  <c r="E102" i="1"/>
  <c r="E90" i="1"/>
  <c r="E85" i="1"/>
  <c r="E96" i="1" s="1"/>
  <c r="E98" i="1" s="1"/>
  <c r="E106" i="1" s="1"/>
  <c r="E111" i="1" s="1"/>
  <c r="E30" i="1"/>
  <c r="E39" i="1" s="1"/>
  <c r="C30" i="1"/>
  <c r="C39" i="1" s="1"/>
  <c r="C13" i="1"/>
  <c r="E13" i="1"/>
  <c r="E50" i="1"/>
  <c r="C50" i="1"/>
  <c r="E48" i="1"/>
  <c r="C48" i="1"/>
  <c r="E45" i="1"/>
  <c r="C45" i="1"/>
  <c r="E43" i="1"/>
  <c r="C43" i="1"/>
  <c r="E42" i="1"/>
  <c r="C42" i="1"/>
  <c r="C52" i="1" l="1"/>
  <c r="E52" i="1"/>
  <c r="E17" i="1"/>
  <c r="C17" i="1"/>
  <c r="C27" i="1" s="1"/>
  <c r="E53" i="1"/>
  <c r="E27" i="1"/>
  <c r="C53" i="1"/>
  <c r="E55" i="1" l="1"/>
  <c r="C55" i="1"/>
</calcChain>
</file>

<file path=xl/sharedStrings.xml><?xml version="1.0" encoding="utf-8"?>
<sst xmlns="http://schemas.openxmlformats.org/spreadsheetml/2006/main" count="73" uniqueCount="71">
  <si>
    <t>BANCO HIPOTECARIO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</si>
  <si>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</si>
  <si>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</si>
  <si>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</si>
  <si>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</si>
  <si>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de Inversión (neto)</t>
  </si>
  <si>
    <t xml:space="preserve">     A valor razonable con cambios en otro resultado integral (VRORI)</t>
  </si>
  <si>
    <t xml:space="preserve">     A Costo amortizado</t>
  </si>
  <si>
    <t>Instrumentos Financieros Restringidos</t>
  </si>
  <si>
    <t>Cartera de Crédito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</si>
  <si>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</si>
  <si>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</si>
  <si>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</si>
  <si>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deterioro)</t>
  </si>
  <si>
    <t>Cuentas por cobrar (neto)</t>
  </si>
  <si>
    <t>Activos Fisicos e Intangibles (neto)</t>
  </si>
  <si>
    <t>Activos Extraordinarios (neto)</t>
  </si>
  <si>
    <t>Inversiones en Acciones (neto)</t>
  </si>
  <si>
    <t>Otros Activos</t>
  </si>
  <si>
    <t>Total Activos</t>
  </si>
  <si>
    <t>PASIVO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</si>
  <si>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</si>
  <si>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</si>
  <si>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</si>
  <si>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</t>
  </si>
  <si>
    <t xml:space="preserve">     Títulos de Emisión Propia</t>
  </si>
  <si>
    <t>Obligaciones a la Vista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</si>
  <si>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</si>
  <si>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</si>
  <si>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</si>
  <si>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</si>
  <si>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</si>
  <si>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</si>
  <si>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</si>
  <si>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 xml:space="preserve">     De capital</t>
  </si>
  <si>
    <t>Resultados por Aplicar</t>
  </si>
  <si>
    <t xml:space="preserve">     Utilidades de ejercicios anteriores</t>
  </si>
  <si>
    <t xml:space="preserve">     Utilidades del presente ejercicio</t>
  </si>
  <si>
    <t>Patrimonio Restringido</t>
  </si>
  <si>
    <t xml:space="preserve">     Utilidades no distribuibles</t>
  </si>
  <si>
    <t>Otro Resultado Integral Acumulado</t>
  </si>
  <si>
    <t xml:space="preserve">     Elementos que no se reclasificarán en resultados</t>
  </si>
  <si>
    <t>Total Patrimonio</t>
  </si>
  <si>
    <t xml:space="preserve">Total pasivo y patrimonio </t>
  </si>
  <si>
    <t>ESTADO DE RESULTADOS INTEGRAL</t>
  </si>
  <si>
    <t>Ingresos por Intereses</t>
  </si>
  <si>
    <t>Activos Financieros a valor razonable con cambios en otro resultado integral</t>
  </si>
  <si>
    <t>Activos Financietos a costo amortizado</t>
  </si>
  <si>
    <t>Cartera de Préstamos</t>
  </si>
  <si>
    <t>Gastos por intereseses</t>
  </si>
  <si>
    <t>Depósitos</t>
  </si>
  <si>
    <t>Titulos de emisión propia</t>
  </si>
  <si>
    <t>Préstamos</t>
  </si>
  <si>
    <t>Otros Gastos por intereses</t>
  </si>
  <si>
    <t>Ingresos por intereses netos</t>
  </si>
  <si>
    <t>Ganancia (Pérdida) por deterioro de activos financieros de riesgo crediticio,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</si>
  <si>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</si>
  <si>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</si>
  <si>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</si>
  <si>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</si>
  <si>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</si>
  <si>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</si>
  <si>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</si>
  <si>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funcionarios y empleados</t>
  </si>
  <si>
    <t>Gastos generales</t>
  </si>
  <si>
    <t>Gastos de depreación y amortización</t>
  </si>
  <si>
    <t>Utilidad antes de impuestos</t>
  </si>
  <si>
    <t>Gastos por impuestos sobres las ganancias</t>
  </si>
  <si>
    <t>Utilidad del ejercicio</t>
  </si>
  <si>
    <t>AL 31 DE JULIO DE 2024 Y AL 31 DE DICIEMBRE 2023</t>
  </si>
  <si>
    <t>DEL 01 DE ENERO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</si>
</sst>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164" formatCode="_-[$$-409]* #,##0.0_ ;_-[$$-409]* \-#,##0.0\ ;_-[$$-409]* &quot;-&quot;??_ ;_-@_ "/>
    <numFmt numFmtId="165" formatCode="_([$$-409]* #,##0.0_);_([$$-409]* \(#,##0.0\);_([$$-409]* &quot;-&quot;??_);_(@_)"/>
    <numFmt numFmtId="166" formatCode="_-&quot;$&quot;* #,##0.000_-;\-&quot;$&quot;* #,##0.000_-;_-&quot;$&quot;* &quot;-&quot;??_-;_-@_-"/>
    <numFmt numFmtId="167" formatCode="_-[$$-409]* #,##0.00_ ;_-[$$-409]* \-#,##0.00\ ;_-[$$-409]* &quot;-&quot;??_ ;_-@_ "/>
    <numFmt numFmtId="168" formatCode="_-&quot;$&quot;* #,##0.0_-;\-&quot;$&quot;* #,##0.0_-;_-&quot;$&quot;* &quot;-&quot;??_-;_-@_-"/>
    <numFmt numFmtId="169" formatCode="_-[$$-409]* #,##0.0_ ;_-[$$-409]* \-#,##0.0\ ;_-[$$-409]* &quot;-&quot;?_ ;_-@_ "/>
    <numFmt numFmtId="170" formatCode="_([$$-409]* #,##0.000_);_([$$-409]* \(#,##0.000\);_([$$-409]* &quot;-&quot;??_);_(@_)"/>
    <numFmt numFmtId="171" formatCode="_(&quot;$&quot;* #,##0.00_);_(&quot;$&quot;* \(#,##0.00\);_(&quot;$&quot;* &quot;-&quot;??_);_(@_)"/>
    <numFmt numFmtId="172" formatCode="_([$$-409]* #,##0.00_);_([$$-409]* \(#,##0.00\);_([$$-409]* &quot;-&quot;??_);_(@_)"/>
    <numFmt numFmtId="173" formatCode="0.0"/>
    <numFmt numFmtId="174" formatCode="_([$$-409]* #,##0.0000_);_([$$-409]* \(#,##0.0000\);_([$$-409]* &quot;-&quot;??_);_(@_)"/>
    <numFmt numFmtId="175" formatCode="_-[$$-409]* #,##0.0_ ;_-[$$-409]* \-#,##0.0\ ;_-[$$-409]* &quot;-&quot;????_ ;_-@_ 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44" fontId="0" fillId="0" borderId="0" xfId="2" applyFont="1"/>
    <xf numFmtId="165" fontId="1" fillId="0" borderId="0" xfId="1" applyNumberFormat="1"/>
    <xf numFmtId="166" fontId="0" fillId="0" borderId="0" xfId="2" applyNumberFormat="1" applyFont="1"/>
    <xf numFmtId="167" fontId="1" fillId="0" borderId="0" xfId="1" applyNumberFormat="1"/>
    <xf numFmtId="168" fontId="0" fillId="0" borderId="0" xfId="2" applyNumberFormat="1" applyFont="1"/>
    <xf numFmtId="169" fontId="1" fillId="0" borderId="0" xfId="1" applyNumberFormat="1"/>
    <xf numFmtId="170" fontId="1" fillId="0" borderId="0" xfId="1" applyNumberFormat="1"/>
    <xf numFmtId="0" fontId="9" fillId="0" borderId="0" xfId="1" applyFont="1" applyAlignment="1">
      <alignment vertical="center" wrapText="1"/>
    </xf>
    <xf numFmtId="4" fontId="1" fillId="0" borderId="0" xfId="1" applyNumberFormat="1"/>
    <xf numFmtId="44" fontId="9" fillId="0" borderId="0" xfId="2" applyFont="1"/>
    <xf numFmtId="172" fontId="1" fillId="0" borderId="0" xfId="1" applyNumberFormat="1"/>
    <xf numFmtId="173" fontId="1" fillId="0" borderId="0" xfId="1" applyNumberFormat="1"/>
    <xf numFmtId="0" fontId="9" fillId="0" borderId="0" xfId="1" applyFont="1" applyAlignment="1">
      <alignment vertical="center"/>
    </xf>
    <xf numFmtId="0" fontId="10" fillId="0" borderId="0" xfId="1" applyFont="1" applyAlignment="1">
      <alignment horizontal="justify" vertical="center" wrapText="1"/>
    </xf>
    <xf numFmtId="174" fontId="1" fillId="0" borderId="0" xfId="1" applyNumberFormat="1" applyAlignment="1">
      <alignment horizontal="left" indent="1"/>
    </xf>
    <xf numFmtId="172" fontId="11" fillId="0" borderId="0" xfId="1" applyNumberFormat="1" applyFont="1"/>
    <xf numFmtId="0" fontId="11" fillId="0" borderId="0" xfId="1" applyFont="1"/>
    <xf numFmtId="0" fontId="12" fillId="0" borderId="0" xfId="1" applyFont="1" applyAlignment="1">
      <alignment vertical="center" wrapText="1"/>
    </xf>
    <xf numFmtId="49" fontId="9" fillId="0" borderId="0" xfId="1" applyNumberFormat="1" applyFont="1" applyAlignment="1">
      <alignment horizontal="center" vertical="center"/>
    </xf>
    <xf numFmtId="44" fontId="9" fillId="0" borderId="3" xfId="1" applyNumberFormat="1" applyFont="1" applyBorder="1"/>
    <xf numFmtId="168" fontId="1" fillId="0" borderId="0" xfId="2" applyNumberFormat="1" applyFont="1"/>
    <xf numFmtId="168" fontId="1" fillId="0" borderId="0" xfId="2" applyNumberFormat="1" applyFont="1" applyBorder="1"/>
    <xf numFmtId="175" fontId="9" fillId="0" borderId="0" xfId="1" applyNumberFormat="1" applyFont="1"/>
    <xf numFmtId="44" fontId="1" fillId="0" borderId="0" xfId="2" applyFont="1"/>
    <xf numFmtId="165" fontId="9" fillId="0" borderId="3" xfId="1" applyNumberFormat="1" applyFont="1" applyBorder="1"/>
    <xf numFmtId="44" fontId="9" fillId="0" borderId="0" xfId="2" applyFont="1" applyFill="1" applyAlignment="1">
      <alignment vertical="center" wrapText="1"/>
    </xf>
    <xf numFmtId="175" fontId="9" fillId="0" borderId="3" xfId="1" applyNumberFormat="1" applyFont="1" applyBorder="1"/>
    <xf numFmtId="44" fontId="1" fillId="0" borderId="0" xfId="2" applyFont="1" applyFill="1"/>
    <xf numFmtId="44" fontId="9" fillId="0" borderId="0" xfId="2" applyFont="1" applyFill="1"/>
    <xf numFmtId="175" fontId="9" fillId="0" borderId="2" xfId="1" applyNumberFormat="1" applyFont="1" applyBorder="1"/>
    <xf numFmtId="164" fontId="9" fillId="0" borderId="0" xfId="1" applyNumberFormat="1" applyFont="1"/>
    <xf numFmtId="164" fontId="1" fillId="0" borderId="0" xfId="1" applyNumberFormat="1"/>
    <xf numFmtId="171" fontId="1" fillId="0" borderId="0" xfId="1" applyNumberFormat="1"/>
    <xf numFmtId="164" fontId="9" fillId="0" borderId="2" xfId="1" applyNumberFormat="1" applyFont="1" applyBorder="1"/>
    <xf numFmtId="164" fontId="9" fillId="0" borderId="3" xfId="1" applyNumberFormat="1" applyFont="1" applyBorder="1"/>
    <xf numFmtId="0" fontId="1" fillId="0" borderId="0" xfId="1" applyAlignment="1">
      <alignment vertical="center"/>
    </xf>
    <xf numFmtId="175" fontId="1" fillId="0" borderId="0" xfId="1" applyNumberFormat="1"/>
    <xf numFmtId="165" fontId="1" fillId="0" borderId="3" xfId="1" applyNumberFormat="1" applyBorder="1"/>
    <xf numFmtId="175" fontId="1" fillId="0" borderId="1" xfId="1" applyNumberFormat="1" applyBorder="1"/>
    <xf numFmtId="165" fontId="1" fillId="0" borderId="1" xfId="1" applyNumberFormat="1" applyBorder="1"/>
    <xf numFmtId="0" fontId="1" fillId="0" borderId="0" xfId="1" applyAlignment="1">
      <alignment vertical="top" wrapText="1"/>
    </xf>
    <xf numFmtId="0" fontId="6" fillId="0" borderId="1" xfId="1" applyFont="1" applyBorder="1" applyAlignment="1">
      <alignment horizontal="left" vertical="center" wrapText="1"/>
    </xf>
  </cellXfs>
  <cellStyles count="3">
    <cellStyle name="Moneda 2" xfId="2" xr:uid="{9CFCAD0B-EE62-4591-AD29-6C2CCFB19055}"/>
    <cellStyle name="Normal" xfId="0" builtinId="0"/>
    <cellStyle name="Normal 2" xfId="1" xr:uid="{D712F765-0E37-4DFE-B5C3-93FDD77F2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62</xdr:row>
      <xdr:rowOff>28576</xdr:rowOff>
    </xdr:from>
    <xdr:to>
      <xdr:col>1</xdr:col>
      <xdr:colOff>1533525</xdr:colOff>
      <xdr:row>64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2343E7E-F9AB-46B9-9D16-1E18ED6E8784}"/>
            </a:ext>
          </a:extLst>
        </xdr:cNvPr>
        <xdr:cNvSpPr txBox="1"/>
      </xdr:nvSpPr>
      <xdr:spPr>
        <a:xfrm>
          <a:off x="428625" y="11563351"/>
          <a:ext cx="1933575" cy="4476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Rodrigo de Jesús Solorzano</a:t>
          </a:r>
        </a:p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Presidente</a:t>
          </a:r>
        </a:p>
      </xdr:txBody>
    </xdr:sp>
    <xdr:clientData/>
  </xdr:twoCellAnchor>
  <xdr:twoCellAnchor>
    <xdr:from>
      <xdr:col>1</xdr:col>
      <xdr:colOff>2571749</xdr:colOff>
      <xdr:row>62</xdr:row>
      <xdr:rowOff>38100</xdr:rowOff>
    </xdr:from>
    <xdr:to>
      <xdr:col>2</xdr:col>
      <xdr:colOff>304799</xdr:colOff>
      <xdr:row>65</xdr:row>
      <xdr:rowOff>104774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48D6541-B4DC-41B6-B8CA-F766CA40B202}"/>
            </a:ext>
          </a:extLst>
        </xdr:cNvPr>
        <xdr:cNvSpPr txBox="1"/>
      </xdr:nvSpPr>
      <xdr:spPr>
        <a:xfrm>
          <a:off x="3400424" y="11572875"/>
          <a:ext cx="2162175" cy="5524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José Raul Cienfuegos 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Director de Finanzas y Aministración</a:t>
          </a:r>
        </a:p>
      </xdr:txBody>
    </xdr:sp>
    <xdr:clientData/>
  </xdr:twoCellAnchor>
  <xdr:twoCellAnchor>
    <xdr:from>
      <xdr:col>2</xdr:col>
      <xdr:colOff>1057275</xdr:colOff>
      <xdr:row>62</xdr:row>
      <xdr:rowOff>38101</xdr:rowOff>
    </xdr:from>
    <xdr:to>
      <xdr:col>5</xdr:col>
      <xdr:colOff>304801</xdr:colOff>
      <xdr:row>65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6AB5CFA-8CE3-44F5-91E9-1EABDAFC84E6}"/>
            </a:ext>
          </a:extLst>
        </xdr:cNvPr>
        <xdr:cNvSpPr txBox="1"/>
      </xdr:nvSpPr>
      <xdr:spPr>
        <a:xfrm>
          <a:off x="6315075" y="11572876"/>
          <a:ext cx="2085976" cy="4476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Natanael Antonio Siciliano Contador General</a:t>
          </a:r>
        </a:p>
      </xdr:txBody>
    </xdr:sp>
    <xdr:clientData/>
  </xdr:twoCellAnchor>
  <xdr:twoCellAnchor>
    <xdr:from>
      <xdr:col>0</xdr:col>
      <xdr:colOff>466725</xdr:colOff>
      <xdr:row>61</xdr:row>
      <xdr:rowOff>152400</xdr:rowOff>
    </xdr:from>
    <xdr:to>
      <xdr:col>1</xdr:col>
      <xdr:colOff>1590675</xdr:colOff>
      <xdr:row>61</xdr:row>
      <xdr:rowOff>152400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E4BE8C9-CE0C-4AAE-A78B-1D28B8DCFA81}"/>
            </a:ext>
          </a:extLst>
        </xdr:cNvPr>
        <xdr:cNvCxnSpPr/>
      </xdr:nvCxnSpPr>
      <xdr:spPr bwMode="auto">
        <a:xfrm>
          <a:off x="466725" y="115252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19050</xdr:colOff>
      <xdr:row>1</xdr:row>
      <xdr:rowOff>161925</xdr:rowOff>
    </xdr:from>
    <xdr:to>
      <xdr:col>1</xdr:col>
      <xdr:colOff>3153555</xdr:colOff>
      <xdr:row>5</xdr:row>
      <xdr:rowOff>30908</xdr:rowOff>
    </xdr:to>
    <xdr:pic>
      <xdr:nvPicPr>
        <xdr:cNvPr id="8" name="Imagen 7" descr="Icono&#10;&#10;Descripción generada automáticamente">
          <a:extLst>
            <a:ext uri="{FF2B5EF4-FFF2-40B4-BE49-F238E27FC236}">
              <a16:creationId xmlns:a16="http://schemas.microsoft.com/office/drawing/2014/main" id="{1F98DC58-30BC-46C6-9088-A85A2E071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47725" y="3429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2657475</xdr:colOff>
      <xdr:row>61</xdr:row>
      <xdr:rowOff>152400</xdr:rowOff>
    </xdr:from>
    <xdr:to>
      <xdr:col>2</xdr:col>
      <xdr:colOff>180975</xdr:colOff>
      <xdr:row>61</xdr:row>
      <xdr:rowOff>152400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7A6E3408-1D7D-44DF-908C-37241F353369}"/>
            </a:ext>
          </a:extLst>
        </xdr:cNvPr>
        <xdr:cNvCxnSpPr/>
      </xdr:nvCxnSpPr>
      <xdr:spPr bwMode="auto">
        <a:xfrm>
          <a:off x="3486150" y="115252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1104900</xdr:colOff>
      <xdr:row>61</xdr:row>
      <xdr:rowOff>152400</xdr:rowOff>
    </xdr:from>
    <xdr:to>
      <xdr:col>5</xdr:col>
      <xdr:colOff>219075</xdr:colOff>
      <xdr:row>61</xdr:row>
      <xdr:rowOff>152400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178BCE97-7CCE-4533-B798-65538A33AEE3}"/>
            </a:ext>
          </a:extLst>
        </xdr:cNvPr>
        <xdr:cNvCxnSpPr/>
      </xdr:nvCxnSpPr>
      <xdr:spPr bwMode="auto">
        <a:xfrm>
          <a:off x="6362700" y="115252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38100</xdr:colOff>
      <xdr:row>73</xdr:row>
      <xdr:rowOff>38100</xdr:rowOff>
    </xdr:from>
    <xdr:to>
      <xdr:col>1</xdr:col>
      <xdr:colOff>3172605</xdr:colOff>
      <xdr:row>76</xdr:row>
      <xdr:rowOff>145208</xdr:rowOff>
    </xdr:to>
    <xdr:pic>
      <xdr:nvPicPr>
        <xdr:cNvPr id="14" name="Imagen 13" descr="Icono&#10;&#10;Descripción generada automáticamente">
          <a:extLst>
            <a:ext uri="{FF2B5EF4-FFF2-40B4-BE49-F238E27FC236}">
              <a16:creationId xmlns:a16="http://schemas.microsoft.com/office/drawing/2014/main" id="{55C240EA-7EAC-4D40-B4C3-843F3DAA0F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66775" y="3810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285750</xdr:colOff>
      <xdr:row>119</xdr:row>
      <xdr:rowOff>38101</xdr:rowOff>
    </xdr:from>
    <xdr:to>
      <xdr:col>1</xdr:col>
      <xdr:colOff>1390650</xdr:colOff>
      <xdr:row>122</xdr:row>
      <xdr:rowOff>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40F29CB0-0728-4C8D-B6B4-0380555AE096}"/>
            </a:ext>
          </a:extLst>
        </xdr:cNvPr>
        <xdr:cNvSpPr txBox="1"/>
      </xdr:nvSpPr>
      <xdr:spPr>
        <a:xfrm>
          <a:off x="285750" y="20574001"/>
          <a:ext cx="1933575" cy="4476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Rodrigo de Jesús Solorzano</a:t>
          </a:r>
        </a:p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Presidente</a:t>
          </a:r>
        </a:p>
      </xdr:txBody>
    </xdr:sp>
    <xdr:clientData/>
  </xdr:twoCellAnchor>
  <xdr:twoCellAnchor>
    <xdr:from>
      <xdr:col>1</xdr:col>
      <xdr:colOff>2305049</xdr:colOff>
      <xdr:row>119</xdr:row>
      <xdr:rowOff>47625</xdr:rowOff>
    </xdr:from>
    <xdr:to>
      <xdr:col>2</xdr:col>
      <xdr:colOff>38099</xdr:colOff>
      <xdr:row>122</xdr:row>
      <xdr:rowOff>114299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B735FBB-C7E1-4D32-BF3D-8BBB7CFCE8F5}"/>
            </a:ext>
          </a:extLst>
        </xdr:cNvPr>
        <xdr:cNvSpPr txBox="1"/>
      </xdr:nvSpPr>
      <xdr:spPr>
        <a:xfrm>
          <a:off x="3133724" y="21212175"/>
          <a:ext cx="2162175" cy="5524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José Raul Cienfuegos 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Director de Finanzas y Aministración</a:t>
          </a:r>
        </a:p>
      </xdr:txBody>
    </xdr:sp>
    <xdr:clientData/>
  </xdr:twoCellAnchor>
  <xdr:twoCellAnchor>
    <xdr:from>
      <xdr:col>2</xdr:col>
      <xdr:colOff>800100</xdr:colOff>
      <xdr:row>119</xdr:row>
      <xdr:rowOff>47626</xdr:rowOff>
    </xdr:from>
    <xdr:to>
      <xdr:col>5</xdr:col>
      <xdr:colOff>47626</xdr:colOff>
      <xdr:row>122</xdr:row>
      <xdr:rowOff>9525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51D37694-FC29-4754-B8A0-83583AA288D6}"/>
            </a:ext>
          </a:extLst>
        </xdr:cNvPr>
        <xdr:cNvSpPr txBox="1"/>
      </xdr:nvSpPr>
      <xdr:spPr>
        <a:xfrm>
          <a:off x="6057900" y="21212176"/>
          <a:ext cx="2085976" cy="4476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Natanael Antonio Siciliano Contador General</a:t>
          </a:r>
        </a:p>
      </xdr:txBody>
    </xdr:sp>
    <xdr:clientData/>
  </xdr:twoCellAnchor>
  <xdr:twoCellAnchor>
    <xdr:from>
      <xdr:col>0</xdr:col>
      <xdr:colOff>323850</xdr:colOff>
      <xdr:row>119</xdr:row>
      <xdr:rowOff>0</xdr:rowOff>
    </xdr:from>
    <xdr:to>
      <xdr:col>1</xdr:col>
      <xdr:colOff>1447800</xdr:colOff>
      <xdr:row>119</xdr:row>
      <xdr:rowOff>0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90734C58-6DF5-4DB9-AD76-CF167C083610}"/>
            </a:ext>
          </a:extLst>
        </xdr:cNvPr>
        <xdr:cNvCxnSpPr/>
      </xdr:nvCxnSpPr>
      <xdr:spPr bwMode="auto">
        <a:xfrm>
          <a:off x="323850" y="21164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2419350</xdr:colOff>
      <xdr:row>119</xdr:row>
      <xdr:rowOff>0</xdr:rowOff>
    </xdr:from>
    <xdr:to>
      <xdr:col>1</xdr:col>
      <xdr:colOff>4371975</xdr:colOff>
      <xdr:row>119</xdr:row>
      <xdr:rowOff>0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12EEAD35-67A0-4911-A150-05BE517D9E59}"/>
            </a:ext>
          </a:extLst>
        </xdr:cNvPr>
        <xdr:cNvCxnSpPr/>
      </xdr:nvCxnSpPr>
      <xdr:spPr bwMode="auto">
        <a:xfrm>
          <a:off x="3248025" y="21164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895350</xdr:colOff>
      <xdr:row>119</xdr:row>
      <xdr:rowOff>0</xdr:rowOff>
    </xdr:from>
    <xdr:to>
      <xdr:col>5</xdr:col>
      <xdr:colOff>9525</xdr:colOff>
      <xdr:row>119</xdr:row>
      <xdr:rowOff>0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D392319A-CA88-4B8B-8F23-909BF4CB3AC6}"/>
            </a:ext>
          </a:extLst>
        </xdr:cNvPr>
        <xdr:cNvCxnSpPr/>
      </xdr:nvCxnSpPr>
      <xdr:spPr bwMode="auto">
        <a:xfrm>
          <a:off x="6153150" y="21164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carballo\Documents\17.%20EFBolsa\2024\EF%2031%20JULIO%20DE%202024%20-%20ANEXOS.xlsx" TargetMode="External"/><Relationship Id="rId1" Type="http://schemas.openxmlformats.org/officeDocument/2006/relationships/externalLinkPath" Target="/Users/jennifer.carballo/Documents/17.%20EFBolsa/2024/EF%2031%20JULIO%20DE%202024%20-%20ANEX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1-07-2024"/>
      <sheetName val="31-12-2023"/>
      <sheetName val="Alimenta-1"/>
      <sheetName val="Estado de situación financiera"/>
      <sheetName val="Alimenta-2"/>
      <sheetName val="Estado de Resultados Integral"/>
    </sheetNames>
    <sheetDataSet>
      <sheetData sheetId="0"/>
      <sheetData sheetId="1"/>
      <sheetData sheetId="2">
        <row r="113">
          <cell r="D113">
            <v>-121403222</v>
          </cell>
          <cell r="F113">
            <v>-121403222</v>
          </cell>
        </row>
        <row r="116">
          <cell r="F116">
            <v>-20836368.32</v>
          </cell>
        </row>
        <row r="126">
          <cell r="D126">
            <v>-30451935.469999999</v>
          </cell>
        </row>
        <row r="130">
          <cell r="D130">
            <v>-4962298.74</v>
          </cell>
          <cell r="F130">
            <v>-4962298.74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EF7EF-5BD7-4F01-B7F1-2454E76E1FC1}">
  <sheetPr>
    <tabColor rgb="FFFF0000"/>
  </sheetPr>
  <dimension ref="A1:Q114"/>
  <sheetViews>
    <sheetView showGridLines="0" tabSelected="1" topLeftCell="A97" zoomScaleNormal="100" workbookViewId="0">
      <selection activeCell="B119" sqref="B119"/>
    </sheetView>
  </sheetViews>
  <sheetFormatPr baseColWidth="10" defaultRowHeight="12.75" x14ac:dyDescent="0.2"/>
  <cols>
    <col min="1" max="1" width="12.42578125" style="1" customWidth="1"/>
    <col min="2" max="2" width="66.42578125" style="1" customWidth="1"/>
    <col min="3" max="3" width="18.85546875" style="1" customWidth="1"/>
    <col min="4" max="4" width="6.140625" style="1" customWidth="1"/>
    <col min="5" max="5" width="17.5703125" style="1" customWidth="1"/>
    <col min="6" max="6" width="13.28515625" style="1" bestFit="1" customWidth="1"/>
    <col min="7" max="7" width="14.85546875" style="1" bestFit="1" customWidth="1"/>
    <col min="8" max="8" width="18.5703125" style="1" bestFit="1" customWidth="1"/>
    <col min="9" max="10" width="11.42578125" style="1"/>
    <col min="11" max="11" width="13.85546875" style="1" bestFit="1" customWidth="1"/>
    <col min="12" max="16384" width="11.42578125" style="1"/>
  </cols>
  <sheetData>
    <row r="1" spans="1:13" ht="14.25" x14ac:dyDescent="0.2">
      <c r="F1" s="2"/>
      <c r="G1" s="2"/>
      <c r="H1" s="2"/>
      <c r="I1" s="2"/>
      <c r="J1" s="2"/>
      <c r="K1" s="2"/>
      <c r="L1" s="2"/>
    </row>
    <row r="2" spans="1:13" ht="14.25" x14ac:dyDescent="0.2">
      <c r="F2" s="2"/>
      <c r="G2" s="2"/>
      <c r="H2" s="2"/>
      <c r="I2" s="2"/>
      <c r="J2" s="2"/>
      <c r="K2" s="2"/>
      <c r="L2" s="2"/>
    </row>
    <row r="3" spans="1:13" ht="14.25" x14ac:dyDescent="0.2">
      <c r="F3" s="2"/>
      <c r="G3" s="2"/>
      <c r="H3" s="2"/>
      <c r="I3" s="2"/>
      <c r="J3" s="2"/>
      <c r="K3" s="2"/>
      <c r="L3" s="2"/>
    </row>
    <row r="4" spans="1:13" ht="14.25" x14ac:dyDescent="0.2">
      <c r="F4" s="2"/>
      <c r="G4" s="2"/>
      <c r="H4" s="2"/>
      <c r="I4" s="2"/>
      <c r="J4" s="2"/>
      <c r="K4" s="2"/>
      <c r="L4" s="2"/>
    </row>
    <row r="5" spans="1:13" ht="14.25" x14ac:dyDescent="0.2">
      <c r="F5" s="2"/>
      <c r="G5" s="2"/>
      <c r="H5" s="2"/>
      <c r="I5" s="2"/>
      <c r="J5" s="2"/>
      <c r="K5" s="2"/>
      <c r="L5" s="2"/>
    </row>
    <row r="6" spans="1:13" ht="18.75" x14ac:dyDescent="0.3">
      <c r="A6" s="3"/>
      <c r="B6" s="4" t="s">
        <v>0</v>
      </c>
      <c r="C6" s="5"/>
      <c r="F6" s="6"/>
      <c r="G6" s="7"/>
      <c r="H6" s="7"/>
      <c r="I6" s="7"/>
    </row>
    <row r="7" spans="1:13" ht="18.75" x14ac:dyDescent="0.3">
      <c r="A7" s="3"/>
      <c r="B7" s="6" t="s">
        <v>1</v>
      </c>
      <c r="C7" s="5"/>
      <c r="F7" s="6"/>
      <c r="G7" s="7"/>
      <c r="H7" s="7"/>
      <c r="I7" s="7"/>
    </row>
    <row r="8" spans="1:13" ht="18.75" customHeight="1" x14ac:dyDescent="0.3">
      <c r="A8" s="3"/>
      <c r="B8" s="8" t="s">
        <v>69</v>
      </c>
      <c r="C8" s="5"/>
      <c r="F8" s="6"/>
      <c r="G8" s="7"/>
      <c r="H8" s="7"/>
      <c r="I8" s="7"/>
    </row>
    <row r="9" spans="1:13" ht="15" customHeight="1" x14ac:dyDescent="0.2">
      <c r="B9" s="9" t="s">
        <v>2</v>
      </c>
      <c r="C9" s="10"/>
      <c r="D9" s="10"/>
      <c r="E9" s="10"/>
      <c r="F9" s="11"/>
      <c r="G9" s="7"/>
      <c r="H9" s="7"/>
      <c r="I9" s="7"/>
      <c r="J9" s="7"/>
      <c r="K9" s="7"/>
      <c r="L9" s="7"/>
      <c r="M9" s="7"/>
    </row>
    <row r="10" spans="1:13" ht="18.75" x14ac:dyDescent="0.3">
      <c r="F10" s="3"/>
      <c r="G10" s="12"/>
      <c r="H10" s="13"/>
      <c r="I10" s="13"/>
      <c r="J10" s="13"/>
      <c r="K10" s="13"/>
      <c r="L10" s="13"/>
      <c r="M10" s="13"/>
    </row>
    <row r="11" spans="1:13" x14ac:dyDescent="0.2">
      <c r="B11" s="13" t="s">
        <v>3</v>
      </c>
      <c r="C11" s="14">
        <v>2024</v>
      </c>
      <c r="D11" s="14"/>
      <c r="E11" s="14">
        <v>2023</v>
      </c>
      <c r="F11" s="13"/>
      <c r="G11" s="13"/>
      <c r="H11" s="13"/>
      <c r="J11" s="13"/>
      <c r="L11" s="13"/>
    </row>
    <row r="12" spans="1:13" ht="15" x14ac:dyDescent="0.25">
      <c r="B12" s="13" t="s">
        <v>4</v>
      </c>
      <c r="C12" s="45">
        <v>264300.04518999998</v>
      </c>
      <c r="D12" s="46"/>
      <c r="E12" s="45">
        <v>283687.90444999997</v>
      </c>
      <c r="F12" s="15"/>
      <c r="G12" s="16"/>
      <c r="H12" s="17"/>
      <c r="I12" s="18"/>
      <c r="K12" s="19"/>
      <c r="L12" s="20"/>
    </row>
    <row r="13" spans="1:13" ht="15" x14ac:dyDescent="0.25">
      <c r="B13" s="13" t="s">
        <v>5</v>
      </c>
      <c r="C13" s="45">
        <f>C14+C15</f>
        <v>901576.01863999991</v>
      </c>
      <c r="D13" s="46"/>
      <c r="E13" s="45">
        <f>E14+E15</f>
        <v>909379.93886999995</v>
      </c>
      <c r="F13" s="15"/>
      <c r="G13" s="16"/>
      <c r="H13" s="17"/>
      <c r="I13" s="18"/>
      <c r="K13" s="19"/>
      <c r="L13" s="20"/>
    </row>
    <row r="14" spans="1:13" ht="15" x14ac:dyDescent="0.25">
      <c r="B14" s="1" t="s">
        <v>6</v>
      </c>
      <c r="C14" s="46">
        <v>892839.04423999996</v>
      </c>
      <c r="D14" s="46"/>
      <c r="E14" s="46">
        <v>901032.48517</v>
      </c>
      <c r="F14" s="15"/>
      <c r="G14" s="21"/>
      <c r="H14" s="17"/>
      <c r="I14" s="18"/>
      <c r="K14" s="19"/>
      <c r="L14" s="20"/>
    </row>
    <row r="15" spans="1:13" ht="15" x14ac:dyDescent="0.25">
      <c r="B15" s="1" t="s">
        <v>7</v>
      </c>
      <c r="C15" s="46">
        <v>8736.974400000001</v>
      </c>
      <c r="D15" s="46"/>
      <c r="E15" s="46">
        <v>8347.4537</v>
      </c>
      <c r="F15" s="15"/>
      <c r="G15" s="21"/>
      <c r="H15" s="17"/>
      <c r="I15" s="18"/>
      <c r="K15" s="19"/>
      <c r="L15" s="20"/>
    </row>
    <row r="16" spans="1:13" ht="15" x14ac:dyDescent="0.25">
      <c r="B16" s="13" t="s">
        <v>8</v>
      </c>
      <c r="C16" s="45">
        <v>0</v>
      </c>
      <c r="D16" s="46"/>
      <c r="E16" s="45">
        <v>1182.75046</v>
      </c>
      <c r="F16" s="15"/>
      <c r="G16" s="16"/>
      <c r="H16" s="17"/>
      <c r="I16" s="18"/>
      <c r="K16" s="19"/>
      <c r="L16" s="20"/>
    </row>
    <row r="17" spans="1:12" ht="15" x14ac:dyDescent="0.25">
      <c r="B17" s="1" t="s">
        <v>9</v>
      </c>
      <c r="C17" s="45">
        <f>C18+C19+C20+C21</f>
        <v>1018622.9054399999</v>
      </c>
      <c r="D17" s="46"/>
      <c r="E17" s="45">
        <f>E18+E19+E20+E21</f>
        <v>1026867.41293</v>
      </c>
      <c r="F17" s="15"/>
      <c r="G17" s="16"/>
      <c r="H17" s="17"/>
      <c r="I17" s="18"/>
      <c r="K17" s="19"/>
      <c r="L17" s="20"/>
    </row>
    <row r="18" spans="1:12" ht="15" x14ac:dyDescent="0.25">
      <c r="B18" s="1" t="s">
        <v>10</v>
      </c>
      <c r="C18" s="46">
        <v>70371.078379999992</v>
      </c>
      <c r="D18" s="46"/>
      <c r="E18" s="46">
        <v>80572.115609999993</v>
      </c>
      <c r="F18" s="15"/>
      <c r="G18" s="21"/>
      <c r="H18" s="17"/>
      <c r="I18" s="18"/>
      <c r="K18" s="19"/>
      <c r="L18" s="20"/>
    </row>
    <row r="19" spans="1:12" ht="15" x14ac:dyDescent="0.25">
      <c r="B19" s="1" t="s">
        <v>11</v>
      </c>
      <c r="C19" s="46">
        <v>956687.16126999992</v>
      </c>
      <c r="D19" s="46"/>
      <c r="E19" s="46">
        <v>958170.12416999997</v>
      </c>
      <c r="F19" s="15"/>
      <c r="G19" s="21"/>
      <c r="H19" s="17"/>
      <c r="I19" s="18"/>
      <c r="K19" s="19"/>
      <c r="L19" s="20"/>
    </row>
    <row r="20" spans="1:12" ht="15" x14ac:dyDescent="0.25">
      <c r="B20" s="1" t="s">
        <v>12</v>
      </c>
      <c r="C20" s="46">
        <v>32494.618879999998</v>
      </c>
      <c r="D20" s="46"/>
      <c r="E20" s="46">
        <v>22588.354920000002</v>
      </c>
      <c r="F20" s="15"/>
      <c r="G20" s="21"/>
      <c r="H20" s="17"/>
      <c r="I20" s="18"/>
      <c r="K20" s="19"/>
      <c r="L20" s="20"/>
    </row>
    <row r="21" spans="1:12" ht="15" x14ac:dyDescent="0.25">
      <c r="B21" s="1" t="s">
        <v>13</v>
      </c>
      <c r="C21" s="47">
        <v>-40929.953090000003</v>
      </c>
      <c r="D21" s="46"/>
      <c r="E21" s="47">
        <v>-34463.181770000003</v>
      </c>
      <c r="F21" s="15"/>
      <c r="G21" s="21"/>
      <c r="H21" s="17"/>
      <c r="I21" s="18"/>
      <c r="K21" s="19"/>
      <c r="L21" s="20"/>
    </row>
    <row r="22" spans="1:12" ht="15" x14ac:dyDescent="0.25">
      <c r="B22" s="13" t="s">
        <v>14</v>
      </c>
      <c r="C22" s="45">
        <v>13030.835370000001</v>
      </c>
      <c r="D22" s="46"/>
      <c r="E22" s="45">
        <v>20077.826900000004</v>
      </c>
      <c r="F22" s="15"/>
      <c r="G22" s="16"/>
      <c r="H22" s="17"/>
      <c r="I22" s="18"/>
      <c r="K22" s="19"/>
      <c r="L22" s="20"/>
    </row>
    <row r="23" spans="1:12" ht="15" x14ac:dyDescent="0.25">
      <c r="B23" s="13" t="s">
        <v>15</v>
      </c>
      <c r="C23" s="45">
        <v>22463.132020000008</v>
      </c>
      <c r="D23" s="46"/>
      <c r="E23" s="45">
        <v>16819.139229999997</v>
      </c>
      <c r="F23" s="15"/>
      <c r="G23" s="16"/>
      <c r="H23" s="17"/>
      <c r="I23" s="18"/>
      <c r="K23" s="19"/>
      <c r="L23" s="20"/>
    </row>
    <row r="24" spans="1:12" ht="15" x14ac:dyDescent="0.25">
      <c r="B24" s="13" t="s">
        <v>16</v>
      </c>
      <c r="C24" s="45">
        <v>7817.3739600000008</v>
      </c>
      <c r="D24" s="46"/>
      <c r="E24" s="45">
        <v>7476.3319499999998</v>
      </c>
      <c r="F24" s="15"/>
      <c r="G24" s="16"/>
      <c r="H24" s="17"/>
      <c r="I24" s="18"/>
      <c r="K24" s="19"/>
      <c r="L24" s="20"/>
    </row>
    <row r="25" spans="1:12" ht="15" x14ac:dyDescent="0.25">
      <c r="B25" s="13" t="s">
        <v>17</v>
      </c>
      <c r="C25" s="45">
        <v>114.28</v>
      </c>
      <c r="D25" s="46"/>
      <c r="E25" s="45">
        <v>114.28</v>
      </c>
      <c r="F25" s="15"/>
      <c r="G25" s="16"/>
      <c r="H25" s="17"/>
      <c r="I25" s="18"/>
      <c r="K25" s="19"/>
      <c r="L25" s="20"/>
    </row>
    <row r="26" spans="1:12" ht="15" x14ac:dyDescent="0.25">
      <c r="B26" s="13" t="s">
        <v>18</v>
      </c>
      <c r="C26" s="45">
        <v>1788.3920000000001</v>
      </c>
      <c r="D26" s="46"/>
      <c r="E26" s="45">
        <v>824.99464</v>
      </c>
      <c r="F26" s="15"/>
      <c r="G26" s="16"/>
      <c r="I26" s="18"/>
      <c r="K26" s="19"/>
      <c r="L26" s="20"/>
    </row>
    <row r="27" spans="1:12" ht="15.75" customHeight="1" thickBot="1" x14ac:dyDescent="0.3">
      <c r="B27" s="22" t="s">
        <v>19</v>
      </c>
      <c r="C27" s="48">
        <f>C12+C13+C16+C17+C22+C23+C24+C25+C26</f>
        <v>2229712.9826199994</v>
      </c>
      <c r="D27" s="45"/>
      <c r="E27" s="48">
        <f>E12+E13+E16+E17+E22+E23+E24+E25+E26</f>
        <v>2266430.5794299999</v>
      </c>
      <c r="F27" s="15"/>
      <c r="G27" s="23"/>
      <c r="H27" s="19"/>
      <c r="K27" s="24"/>
      <c r="L27" s="15"/>
    </row>
    <row r="28" spans="1:12" ht="15.75" thickTop="1" x14ac:dyDescent="0.25">
      <c r="C28" s="45"/>
      <c r="D28" s="45"/>
      <c r="E28" s="45"/>
      <c r="F28" s="15"/>
      <c r="G28" s="25"/>
      <c r="H28" s="15"/>
    </row>
    <row r="29" spans="1:12" ht="15" x14ac:dyDescent="0.25">
      <c r="A29" s="22"/>
      <c r="B29" s="13" t="s">
        <v>20</v>
      </c>
      <c r="C29" s="45"/>
      <c r="D29" s="45"/>
      <c r="E29" s="46"/>
      <c r="F29" s="15"/>
      <c r="G29" s="25"/>
      <c r="H29" s="15"/>
    </row>
    <row r="30" spans="1:12" ht="15" x14ac:dyDescent="0.25">
      <c r="A30" s="22"/>
      <c r="B30" s="13" t="s">
        <v>21</v>
      </c>
      <c r="C30" s="45">
        <f>C31+C32+C33+C32+C34</f>
        <v>1981357.0265899997</v>
      </c>
      <c r="D30" s="45"/>
      <c r="E30" s="45">
        <f>E31+E32+E33+E34</f>
        <v>2019476.1734100003</v>
      </c>
      <c r="F30" s="15"/>
      <c r="G30" s="25"/>
      <c r="H30" s="15"/>
    </row>
    <row r="31" spans="1:12" ht="15" x14ac:dyDescent="0.25">
      <c r="B31" s="1" t="s">
        <v>22</v>
      </c>
      <c r="C31" s="46">
        <v>1564675.9366999997</v>
      </c>
      <c r="D31" s="46"/>
      <c r="E31" s="46">
        <v>1713449.4482900002</v>
      </c>
      <c r="F31" s="15"/>
      <c r="G31" s="16"/>
      <c r="H31" s="19"/>
    </row>
    <row r="32" spans="1:12" ht="15" x14ac:dyDescent="0.25">
      <c r="B32" s="1" t="s">
        <v>23</v>
      </c>
      <c r="C32" s="46">
        <v>0</v>
      </c>
      <c r="D32" s="46"/>
      <c r="E32" s="46">
        <v>1187.1598600000002</v>
      </c>
      <c r="F32" s="15"/>
      <c r="G32" s="16"/>
      <c r="H32" s="19"/>
    </row>
    <row r="33" spans="1:8" ht="15" x14ac:dyDescent="0.25">
      <c r="B33" s="1" t="s">
        <v>24</v>
      </c>
      <c r="C33" s="46">
        <v>68216.350780000008</v>
      </c>
      <c r="D33" s="46"/>
      <c r="E33" s="46">
        <v>77785.410989999989</v>
      </c>
      <c r="F33" s="15"/>
      <c r="G33" s="16"/>
      <c r="H33" s="19"/>
    </row>
    <row r="34" spans="1:8" ht="15" x14ac:dyDescent="0.25">
      <c r="B34" s="1" t="s">
        <v>25</v>
      </c>
      <c r="C34" s="46">
        <v>348464.73911000002</v>
      </c>
      <c r="D34" s="46"/>
      <c r="E34" s="46">
        <v>227054.15427</v>
      </c>
      <c r="F34" s="15"/>
      <c r="G34" s="16"/>
      <c r="H34" s="15"/>
    </row>
    <row r="35" spans="1:8" ht="15" x14ac:dyDescent="0.25">
      <c r="B35" s="13" t="s">
        <v>26</v>
      </c>
      <c r="C35" s="45">
        <v>28955.642600000003</v>
      </c>
      <c r="D35" s="45"/>
      <c r="E35" s="45">
        <v>32585.134010000002</v>
      </c>
      <c r="F35" s="15"/>
      <c r="G35" s="16"/>
      <c r="H35" s="26"/>
    </row>
    <row r="36" spans="1:8" ht="15" x14ac:dyDescent="0.25">
      <c r="B36" s="13" t="s">
        <v>27</v>
      </c>
      <c r="C36" s="45">
        <v>6701.8389799999995</v>
      </c>
      <c r="D36" s="45"/>
      <c r="E36" s="45">
        <v>11874.85944</v>
      </c>
      <c r="F36" s="15"/>
      <c r="G36" s="16"/>
      <c r="H36" s="26"/>
    </row>
    <row r="37" spans="1:8" ht="15" x14ac:dyDescent="0.25">
      <c r="B37" s="13" t="s">
        <v>28</v>
      </c>
      <c r="C37" s="45">
        <v>3452.04</v>
      </c>
      <c r="D37" s="45"/>
      <c r="E37" s="45">
        <v>4380.5550499999999</v>
      </c>
      <c r="F37" s="15"/>
      <c r="G37" s="16"/>
      <c r="H37" s="26"/>
    </row>
    <row r="38" spans="1:8" ht="15" x14ac:dyDescent="0.25">
      <c r="B38" s="13" t="s">
        <v>29</v>
      </c>
      <c r="C38" s="45">
        <v>12240.39056</v>
      </c>
      <c r="D38" s="45"/>
      <c r="E38" s="45">
        <v>10743.019390000001</v>
      </c>
      <c r="F38" s="15"/>
      <c r="G38" s="16"/>
      <c r="H38" s="26"/>
    </row>
    <row r="39" spans="1:8" ht="12.75" customHeight="1" x14ac:dyDescent="0.25">
      <c r="B39" s="22" t="s">
        <v>30</v>
      </c>
      <c r="C39" s="49">
        <f>C30+C35+C36+C37+C38</f>
        <v>2032706.9387299996</v>
      </c>
      <c r="D39" s="45"/>
      <c r="E39" s="49">
        <f>E30+E35+E36+E37+E38</f>
        <v>2079059.7413000003</v>
      </c>
      <c r="F39" s="15"/>
      <c r="G39" s="25"/>
    </row>
    <row r="40" spans="1:8" ht="15" x14ac:dyDescent="0.25">
      <c r="C40" s="45"/>
      <c r="D40" s="45"/>
      <c r="E40" s="46"/>
      <c r="F40" s="15"/>
      <c r="G40" s="16"/>
      <c r="H40" s="26"/>
    </row>
    <row r="41" spans="1:8" ht="12.75" customHeight="1" x14ac:dyDescent="0.25">
      <c r="B41" s="27" t="s">
        <v>31</v>
      </c>
      <c r="C41" s="45"/>
      <c r="D41" s="45"/>
      <c r="E41" s="46"/>
      <c r="F41" s="15"/>
      <c r="G41" s="16"/>
      <c r="H41" s="26"/>
    </row>
    <row r="42" spans="1:8" ht="12.75" customHeight="1" x14ac:dyDescent="0.25">
      <c r="B42" s="22" t="s">
        <v>32</v>
      </c>
      <c r="C42" s="45">
        <f>-'[1]Alimenta-1'!D113/1000</f>
        <v>121403.22199999999</v>
      </c>
      <c r="D42" s="45"/>
      <c r="E42" s="45">
        <f>-'[1]Alimenta-1'!F113/1000</f>
        <v>121403.22199999999</v>
      </c>
      <c r="F42" s="15"/>
      <c r="G42" s="16"/>
      <c r="H42" s="26"/>
    </row>
    <row r="43" spans="1:8" ht="12.75" customHeight="1" x14ac:dyDescent="0.25">
      <c r="B43" s="22" t="s">
        <v>33</v>
      </c>
      <c r="C43" s="45">
        <f>C44</f>
        <v>28159.386320000001</v>
      </c>
      <c r="D43" s="45"/>
      <c r="E43" s="45">
        <f>-'[1]Alimenta-1'!F116/1000</f>
        <v>20836.368320000001</v>
      </c>
      <c r="F43" s="15"/>
      <c r="G43" s="16"/>
      <c r="H43" s="26"/>
    </row>
    <row r="44" spans="1:8" ht="12.75" customHeight="1" x14ac:dyDescent="0.25">
      <c r="B44" s="7" t="s">
        <v>34</v>
      </c>
      <c r="C44" s="46">
        <v>28159.386320000001</v>
      </c>
      <c r="D44" s="46"/>
      <c r="E44" s="46">
        <v>20836.368320000001</v>
      </c>
      <c r="F44" s="15"/>
      <c r="G44" s="16"/>
      <c r="H44" s="26"/>
    </row>
    <row r="45" spans="1:8" ht="15" x14ac:dyDescent="0.25">
      <c r="A45" s="28"/>
      <c r="B45" s="27" t="s">
        <v>35</v>
      </c>
      <c r="C45" s="45">
        <f>C46+C47</f>
        <v>12029.204150000001</v>
      </c>
      <c r="D45" s="45"/>
      <c r="E45" s="45">
        <f>E46+E47</f>
        <v>10452.548510000001</v>
      </c>
      <c r="F45" s="15"/>
      <c r="G45" s="16"/>
      <c r="H45" s="26"/>
    </row>
    <row r="46" spans="1:8" ht="15" x14ac:dyDescent="0.25">
      <c r="A46" s="28"/>
      <c r="B46" s="50" t="s">
        <v>36</v>
      </c>
      <c r="C46" s="46">
        <v>362.78433000000001</v>
      </c>
      <c r="D46" s="46"/>
      <c r="E46" s="46">
        <v>21.919270000000001</v>
      </c>
      <c r="F46" s="15"/>
      <c r="G46" s="29"/>
      <c r="H46" s="26"/>
    </row>
    <row r="47" spans="1:8" ht="15" x14ac:dyDescent="0.25">
      <c r="A47" s="28"/>
      <c r="B47" s="50" t="s">
        <v>37</v>
      </c>
      <c r="C47" s="46">
        <v>11666.419820000001</v>
      </c>
      <c r="D47" s="46"/>
      <c r="E47" s="46">
        <v>10430.62924</v>
      </c>
      <c r="F47" s="15"/>
      <c r="G47" s="29"/>
      <c r="H47" s="26"/>
    </row>
    <row r="48" spans="1:8" ht="15" x14ac:dyDescent="0.25">
      <c r="A48" s="28"/>
      <c r="B48" s="27" t="s">
        <v>38</v>
      </c>
      <c r="C48" s="45">
        <f>-'[1]Alimenta-1'!D126/1000</f>
        <v>30451.93547</v>
      </c>
      <c r="D48" s="45"/>
      <c r="E48" s="45">
        <f>E49</f>
        <v>29716.400559999998</v>
      </c>
      <c r="F48" s="15"/>
      <c r="G48" s="16"/>
    </row>
    <row r="49" spans="1:17" ht="15" x14ac:dyDescent="0.25">
      <c r="A49" s="28"/>
      <c r="B49" s="50" t="s">
        <v>39</v>
      </c>
      <c r="C49" s="46">
        <v>30451.93547</v>
      </c>
      <c r="D49" s="46"/>
      <c r="E49" s="46">
        <v>29716.400559999998</v>
      </c>
      <c r="F49" s="15"/>
      <c r="G49" s="16"/>
    </row>
    <row r="50" spans="1:17" ht="15" x14ac:dyDescent="0.25">
      <c r="A50" s="28"/>
      <c r="B50" s="27" t="s">
        <v>40</v>
      </c>
      <c r="C50" s="45">
        <f>-'[1]Alimenta-1'!D130/1000</f>
        <v>4962.2987400000002</v>
      </c>
      <c r="D50" s="45"/>
      <c r="E50" s="45">
        <f>-'[1]Alimenta-1'!F130/1000</f>
        <v>4962.2987400000002</v>
      </c>
      <c r="F50" s="15"/>
      <c r="G50" s="16"/>
    </row>
    <row r="51" spans="1:17" ht="15" x14ac:dyDescent="0.25">
      <c r="A51" s="28"/>
      <c r="B51" s="50" t="s">
        <v>41</v>
      </c>
      <c r="C51" s="46">
        <v>4962.2987400000002</v>
      </c>
      <c r="D51" s="46"/>
      <c r="E51" s="46">
        <v>4962.2987400000002</v>
      </c>
      <c r="F51" s="15"/>
      <c r="G51" s="16"/>
    </row>
    <row r="52" spans="1:17" ht="12.75" customHeight="1" x14ac:dyDescent="0.25">
      <c r="B52" s="22" t="s">
        <v>42</v>
      </c>
      <c r="C52" s="49">
        <f>C42+C43+C45+C48+C50</f>
        <v>197006.04668</v>
      </c>
      <c r="D52" s="45"/>
      <c r="E52" s="49">
        <f>E42+E43+E45+E48+E50</f>
        <v>187370.83812999999</v>
      </c>
      <c r="F52" s="15"/>
      <c r="G52" s="16"/>
    </row>
    <row r="53" spans="1:17" ht="15.75" customHeight="1" thickBot="1" x14ac:dyDescent="0.3">
      <c r="B53" s="27" t="s">
        <v>43</v>
      </c>
      <c r="C53" s="48">
        <f>C39+C52</f>
        <v>2229712.9854099997</v>
      </c>
      <c r="D53" s="46"/>
      <c r="E53" s="48">
        <f>E39+E52</f>
        <v>2266430.5794300004</v>
      </c>
      <c r="F53" s="15"/>
      <c r="G53" s="25"/>
    </row>
    <row r="54" spans="1:17" ht="13.5" thickTop="1" x14ac:dyDescent="0.2">
      <c r="C54" s="18"/>
      <c r="E54" s="18"/>
      <c r="G54" s="25"/>
      <c r="H54" s="20"/>
      <c r="I54" s="20"/>
    </row>
    <row r="55" spans="1:17" x14ac:dyDescent="0.2">
      <c r="C55" s="30">
        <f>C27-C53</f>
        <v>-2.7900002896785736E-3</v>
      </c>
      <c r="D55" s="31"/>
      <c r="E55" s="30">
        <f>E27-E53</f>
        <v>0</v>
      </c>
      <c r="F55" s="25"/>
      <c r="G55" s="25"/>
    </row>
    <row r="56" spans="1:17" x14ac:dyDescent="0.2">
      <c r="C56" s="25"/>
      <c r="E56" s="25"/>
      <c r="F56" s="25"/>
      <c r="G56" s="25"/>
    </row>
    <row r="57" spans="1:17" x14ac:dyDescent="0.2">
      <c r="C57" s="25"/>
      <c r="E57" s="25"/>
      <c r="F57" s="25"/>
      <c r="G57" s="25"/>
    </row>
    <row r="58" spans="1:17" x14ac:dyDescent="0.2">
      <c r="C58" s="25"/>
      <c r="E58" s="25"/>
      <c r="F58" s="25"/>
      <c r="G58" s="25"/>
    </row>
    <row r="59" spans="1:17" x14ac:dyDescent="0.2">
      <c r="C59" s="25"/>
      <c r="E59" s="25"/>
      <c r="F59" s="25"/>
      <c r="G59" s="25"/>
    </row>
    <row r="60" spans="1:17" x14ac:dyDescent="0.2">
      <c r="C60" s="25"/>
      <c r="E60" s="25"/>
      <c r="F60" s="25"/>
      <c r="G60" s="25"/>
    </row>
    <row r="61" spans="1:17" x14ac:dyDescent="0.2">
      <c r="C61" s="25"/>
      <c r="E61" s="25"/>
      <c r="F61" s="25"/>
      <c r="G61" s="25"/>
    </row>
    <row r="62" spans="1:17" x14ac:dyDescent="0.2">
      <c r="I62" s="32"/>
      <c r="J62" s="32"/>
      <c r="K62" s="32"/>
      <c r="L62" s="22"/>
      <c r="M62" s="22"/>
      <c r="N62" s="22"/>
      <c r="O62" s="22"/>
      <c r="P62" s="22"/>
      <c r="Q62" s="22"/>
    </row>
    <row r="63" spans="1:17" x14ac:dyDescent="0.2">
      <c r="I63" s="22"/>
      <c r="J63" s="22"/>
      <c r="K63" s="22"/>
      <c r="L63" s="22"/>
      <c r="M63" s="22"/>
      <c r="N63" s="22"/>
      <c r="O63" s="22"/>
      <c r="P63" s="22"/>
      <c r="Q63" s="22"/>
    </row>
    <row r="64" spans="1:17" x14ac:dyDescent="0.2">
      <c r="F64" s="22"/>
      <c r="G64" s="22"/>
      <c r="H64" s="22"/>
      <c r="I64" s="22"/>
      <c r="J64" s="22"/>
      <c r="K64" s="22"/>
      <c r="L64" s="22"/>
      <c r="M64" s="22"/>
    </row>
    <row r="65" spans="2:13" ht="12.75" customHeight="1" x14ac:dyDescent="0.2">
      <c r="F65" s="22"/>
      <c r="G65" s="22"/>
      <c r="H65" s="22"/>
      <c r="I65" s="22"/>
      <c r="J65" s="22"/>
      <c r="K65" s="22"/>
      <c r="L65" s="22"/>
      <c r="M65" s="22"/>
    </row>
    <row r="66" spans="2:13" ht="12.75" customHeight="1" x14ac:dyDescent="0.2">
      <c r="F66" s="22"/>
      <c r="G66" s="22"/>
      <c r="H66" s="22"/>
      <c r="I66" s="22"/>
      <c r="J66" s="22"/>
      <c r="K66" s="22"/>
      <c r="L66" s="22"/>
      <c r="M66" s="22"/>
    </row>
    <row r="67" spans="2:13" ht="12.75" customHeight="1" x14ac:dyDescent="0.2">
      <c r="F67" s="22"/>
      <c r="G67" s="22"/>
      <c r="H67" s="22"/>
      <c r="I67" s="22"/>
      <c r="J67" s="22"/>
      <c r="K67" s="22"/>
      <c r="L67" s="22"/>
      <c r="M67" s="22"/>
    </row>
    <row r="68" spans="2:13" ht="12.75" customHeight="1" x14ac:dyDescent="0.2">
      <c r="F68" s="22"/>
      <c r="G68" s="22"/>
      <c r="H68" s="22"/>
      <c r="I68" s="22"/>
      <c r="J68" s="22"/>
      <c r="K68" s="22"/>
      <c r="L68" s="22"/>
      <c r="M68" s="22"/>
    </row>
    <row r="69" spans="2:13" ht="12.75" customHeight="1" x14ac:dyDescent="0.2">
      <c r="F69" s="22"/>
      <c r="G69" s="22"/>
      <c r="H69" s="22"/>
      <c r="I69" s="22"/>
      <c r="J69" s="22"/>
      <c r="K69" s="22"/>
      <c r="L69" s="22"/>
      <c r="M69" s="22"/>
    </row>
    <row r="70" spans="2:13" ht="11.25" customHeight="1" x14ac:dyDescent="0.2">
      <c r="F70" s="22"/>
      <c r="G70" s="22"/>
      <c r="H70" s="22"/>
      <c r="I70" s="22"/>
      <c r="J70" s="22"/>
      <c r="K70" s="22"/>
      <c r="L70" s="22"/>
      <c r="M70" s="22"/>
    </row>
    <row r="71" spans="2:13" ht="12.75" customHeight="1" x14ac:dyDescent="0.2">
      <c r="F71" s="22"/>
      <c r="G71" s="22"/>
      <c r="H71" s="22"/>
      <c r="I71" s="22"/>
      <c r="J71" s="22"/>
      <c r="K71" s="22"/>
      <c r="L71" s="22"/>
      <c r="M71" s="22"/>
    </row>
    <row r="72" spans="2:13" ht="12.75" customHeight="1" x14ac:dyDescent="0.2">
      <c r="F72" s="22"/>
      <c r="G72" s="22"/>
      <c r="H72" s="22"/>
      <c r="I72" s="22"/>
      <c r="J72" s="22"/>
      <c r="K72" s="22"/>
      <c r="L72" s="22"/>
      <c r="M72" s="22"/>
    </row>
    <row r="73" spans="2:13" ht="12.75" customHeight="1" x14ac:dyDescent="0.2"/>
    <row r="78" spans="2:13" ht="18.75" x14ac:dyDescent="0.2">
      <c r="B78" s="4" t="s">
        <v>0</v>
      </c>
      <c r="C78" s="4"/>
      <c r="D78" s="4"/>
      <c r="E78" s="4"/>
    </row>
    <row r="79" spans="2:13" ht="18.75" x14ac:dyDescent="0.2">
      <c r="B79" s="4" t="s">
        <v>44</v>
      </c>
      <c r="C79" s="4"/>
      <c r="D79" s="4"/>
      <c r="E79" s="4"/>
    </row>
    <row r="80" spans="2:13" ht="18.75" x14ac:dyDescent="0.2">
      <c r="B80" s="8" t="s">
        <v>70</v>
      </c>
      <c r="C80" s="4"/>
      <c r="D80" s="4"/>
      <c r="E80" s="4"/>
    </row>
    <row r="81" spans="2:5" ht="13.5" x14ac:dyDescent="0.2">
      <c r="B81" s="56" t="s">
        <v>2</v>
      </c>
      <c r="C81" s="56"/>
      <c r="D81" s="56"/>
      <c r="E81" s="56"/>
    </row>
    <row r="83" spans="2:5" x14ac:dyDescent="0.2">
      <c r="E83" s="33">
        <v>2024</v>
      </c>
    </row>
    <row r="84" spans="2:5" x14ac:dyDescent="0.2">
      <c r="E84" s="33"/>
    </row>
    <row r="85" spans="2:5" x14ac:dyDescent="0.2">
      <c r="B85" s="22" t="s">
        <v>45</v>
      </c>
      <c r="E85" s="34">
        <f>SUM(E86:E88)</f>
        <v>94514.855559999996</v>
      </c>
    </row>
    <row r="86" spans="2:5" x14ac:dyDescent="0.2">
      <c r="B86" s="1" t="s">
        <v>46</v>
      </c>
      <c r="C86" s="35"/>
      <c r="D86" s="35"/>
      <c r="E86" s="51">
        <v>43700.8773</v>
      </c>
    </row>
    <row r="87" spans="2:5" x14ac:dyDescent="0.2">
      <c r="B87" s="1" t="s">
        <v>47</v>
      </c>
      <c r="C87" s="35"/>
      <c r="D87" s="35"/>
      <c r="E87" s="51">
        <v>2957.7949100000001</v>
      </c>
    </row>
    <row r="88" spans="2:5" x14ac:dyDescent="0.2">
      <c r="B88" s="1" t="s">
        <v>48</v>
      </c>
      <c r="C88" s="36"/>
      <c r="D88" s="36"/>
      <c r="E88" s="51">
        <v>47856.183349999999</v>
      </c>
    </row>
    <row r="89" spans="2:5" x14ac:dyDescent="0.2">
      <c r="C89" s="36"/>
      <c r="D89" s="36"/>
      <c r="E89" s="37"/>
    </row>
    <row r="90" spans="2:5" x14ac:dyDescent="0.2">
      <c r="B90" s="22" t="s">
        <v>49</v>
      </c>
      <c r="C90" s="38"/>
      <c r="D90" s="38"/>
      <c r="E90" s="34">
        <f>SUM(E91:E94)</f>
        <v>55754.070140000003</v>
      </c>
    </row>
    <row r="91" spans="2:5" x14ac:dyDescent="0.2">
      <c r="B91" s="1" t="s">
        <v>50</v>
      </c>
      <c r="C91" s="16"/>
      <c r="D91" s="16"/>
      <c r="E91" s="16">
        <v>40442.672749999998</v>
      </c>
    </row>
    <row r="92" spans="2:5" x14ac:dyDescent="0.2">
      <c r="B92" s="1" t="s">
        <v>51</v>
      </c>
      <c r="C92" s="16"/>
      <c r="D92" s="16"/>
      <c r="E92" s="16">
        <v>12504.347460000001</v>
      </c>
    </row>
    <row r="93" spans="2:5" x14ac:dyDescent="0.2">
      <c r="B93" s="1" t="s">
        <v>52</v>
      </c>
      <c r="C93" s="16"/>
      <c r="D93" s="16"/>
      <c r="E93" s="16">
        <v>2643.2548199999997</v>
      </c>
    </row>
    <row r="94" spans="2:5" x14ac:dyDescent="0.2">
      <c r="B94" s="1" t="s">
        <v>53</v>
      </c>
      <c r="C94" s="16"/>
      <c r="D94" s="16"/>
      <c r="E94" s="25">
        <v>163.79511000000002</v>
      </c>
    </row>
    <row r="95" spans="2:5" x14ac:dyDescent="0.2">
      <c r="C95" s="16"/>
      <c r="D95" s="16"/>
      <c r="E95" s="37"/>
    </row>
    <row r="96" spans="2:5" x14ac:dyDescent="0.2">
      <c r="B96" s="22" t="s">
        <v>54</v>
      </c>
      <c r="C96" s="16"/>
      <c r="D96" s="16"/>
      <c r="E96" s="39">
        <f>E85-E90</f>
        <v>38760.785419999993</v>
      </c>
    </row>
    <row r="97" spans="2:5" ht="25.5" x14ac:dyDescent="0.2">
      <c r="B97" s="55" t="s">
        <v>55</v>
      </c>
      <c r="C97" s="16"/>
      <c r="D97" s="16"/>
      <c r="E97" s="52">
        <v>-11056.19765</v>
      </c>
    </row>
    <row r="98" spans="2:5" x14ac:dyDescent="0.2">
      <c r="B98" s="22" t="s">
        <v>56</v>
      </c>
      <c r="C98" s="40"/>
      <c r="D98" s="40"/>
      <c r="E98" s="41">
        <f>E96+E97</f>
        <v>27704.587769999991</v>
      </c>
    </row>
    <row r="99" spans="2:5" x14ac:dyDescent="0.2">
      <c r="B99" s="22"/>
      <c r="C99" s="40"/>
      <c r="D99" s="40"/>
      <c r="E99" s="37"/>
    </row>
    <row r="100" spans="2:5" x14ac:dyDescent="0.2">
      <c r="B100" s="1" t="s">
        <v>57</v>
      </c>
      <c r="C100" s="42"/>
      <c r="D100" s="42"/>
      <c r="E100" s="51">
        <v>7325.8191799999995</v>
      </c>
    </row>
    <row r="101" spans="2:5" x14ac:dyDescent="0.2">
      <c r="B101" s="1" t="s">
        <v>58</v>
      </c>
      <c r="C101" s="42"/>
      <c r="D101" s="42"/>
      <c r="E101" s="16">
        <v>2599.2630299999996</v>
      </c>
    </row>
    <row r="102" spans="2:5" x14ac:dyDescent="0.2">
      <c r="B102" s="13" t="s">
        <v>59</v>
      </c>
      <c r="C102" s="42"/>
      <c r="D102" s="42"/>
      <c r="E102" s="41">
        <f>E100-E101</f>
        <v>4726.5561500000003</v>
      </c>
    </row>
    <row r="103" spans="2:5" x14ac:dyDescent="0.2">
      <c r="B103" s="13"/>
      <c r="C103" s="42"/>
      <c r="D103" s="42"/>
      <c r="E103" s="37"/>
    </row>
    <row r="104" spans="2:5" x14ac:dyDescent="0.2">
      <c r="B104" s="1" t="s">
        <v>60</v>
      </c>
      <c r="C104" s="42"/>
      <c r="D104" s="42"/>
      <c r="E104" s="16">
        <v>-32.234590000000004</v>
      </c>
    </row>
    <row r="105" spans="2:5" x14ac:dyDescent="0.2">
      <c r="B105" s="1" t="s">
        <v>61</v>
      </c>
      <c r="C105" s="42"/>
      <c r="D105" s="42"/>
      <c r="E105" s="53">
        <v>714.1168799999997</v>
      </c>
    </row>
    <row r="106" spans="2:5" x14ac:dyDescent="0.2">
      <c r="B106" s="13" t="s">
        <v>62</v>
      </c>
      <c r="C106" s="43"/>
      <c r="D106" s="43"/>
      <c r="E106" s="41">
        <f>E98+E102+E104+E105</f>
        <v>33113.026209999989</v>
      </c>
    </row>
    <row r="107" spans="2:5" x14ac:dyDescent="0.2">
      <c r="B107" s="13"/>
      <c r="C107" s="43"/>
      <c r="D107" s="43"/>
      <c r="E107" s="37"/>
    </row>
    <row r="108" spans="2:5" x14ac:dyDescent="0.2">
      <c r="B108" s="1" t="s">
        <v>63</v>
      </c>
      <c r="C108" s="42"/>
      <c r="D108" s="42"/>
      <c r="E108" s="16">
        <v>10609.264230000001</v>
      </c>
    </row>
    <row r="109" spans="2:5" x14ac:dyDescent="0.2">
      <c r="B109" s="1" t="s">
        <v>64</v>
      </c>
      <c r="C109" s="42"/>
      <c r="D109" s="42"/>
      <c r="E109" s="16">
        <v>8905.4844499999999</v>
      </c>
    </row>
    <row r="110" spans="2:5" x14ac:dyDescent="0.2">
      <c r="B110" s="1" t="s">
        <v>65</v>
      </c>
      <c r="C110" s="42"/>
      <c r="D110" s="42"/>
      <c r="E110" s="54">
        <v>1931.85771</v>
      </c>
    </row>
    <row r="111" spans="2:5" x14ac:dyDescent="0.2">
      <c r="B111" s="13" t="s">
        <v>66</v>
      </c>
      <c r="C111" s="43"/>
      <c r="D111" s="43"/>
      <c r="E111" s="41">
        <f>E106-E108-E109-E110</f>
        <v>11666.419819999988</v>
      </c>
    </row>
    <row r="112" spans="2:5" x14ac:dyDescent="0.2">
      <c r="B112" s="1" t="s">
        <v>67</v>
      </c>
      <c r="C112" s="42"/>
      <c r="D112" s="42"/>
      <c r="E112" s="53">
        <v>0</v>
      </c>
    </row>
    <row r="113" spans="2:5" ht="13.5" thickBot="1" x14ac:dyDescent="0.25">
      <c r="B113" s="13" t="s">
        <v>68</v>
      </c>
      <c r="C113" s="43"/>
      <c r="D113" s="43"/>
      <c r="E113" s="44">
        <f>E111-E112</f>
        <v>11666.419819999988</v>
      </c>
    </row>
    <row r="114" spans="2:5" ht="13.5" thickTop="1" x14ac:dyDescent="0.2"/>
  </sheetData>
  <mergeCells count="1">
    <mergeCell ref="B81:E81"/>
  </mergeCells>
  <printOptions horizontalCentered="1" verticalCentered="1"/>
  <pageMargins left="7.874015748031496E-2" right="0.11811023622047245" top="0.55118110236220474" bottom="0.55118110236220474" header="0.31496062992125984" footer="0.31496062992125984"/>
  <pageSetup scale="85" orientation="portrait" r:id="rId1"/>
  <drawing r:id="rId2"/>
</worksheet>
</file>

<file path=docMetadata/LabelInfo.xml><?xml version="1.0" encoding="utf-8"?>
<clbl:labelList xmlns:clbl="http://schemas.microsoft.com/office/2020/mipLabelMetadata">
  <clbl:label id="{6b354bed-12bd-4487-a503-c68d83618122}" enabled="1" method="Privileged" siteId="{68a5ef79-b8c4-41f4-ba3a-610e8191e0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 Julio 2024 </vt:lpstr>
      <vt:lpstr>'EF Julio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Noemy Carballo de Pinto</dc:creator>
  <cp:lastModifiedBy>Silvano Antonio García Salmerón</cp:lastModifiedBy>
  <cp:lastPrinted>2024-08-09T22:58:58Z</cp:lastPrinted>
  <dcterms:created xsi:type="dcterms:W3CDTF">2024-08-09T22:09:21Z</dcterms:created>
  <dcterms:modified xsi:type="dcterms:W3CDTF">2024-08-09T23:03:56Z</dcterms:modified>
</cp:coreProperties>
</file>