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0" documentId="8_{B313F218-22FD-432C-BD76-823B31027DE1}" xr6:coauthVersionLast="47" xr6:coauthVersionMax="47" xr10:uidLastSave="{00000000-0000-0000-0000-000000000000}"/>
  <bookViews>
    <workbookView xWindow="-110" yWindow="-110" windowWidth="19420" windowHeight="11620" activeTab="1" xr2:uid="{FD090F37-C958-4CE6-A337-14AB903B0DF9}"/>
  </bookViews>
  <sheets>
    <sheet name="Balance General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2" l="1"/>
  <c r="F35" i="2"/>
  <c r="F28" i="2"/>
  <c r="F23" i="2"/>
  <c r="F37" i="2" s="1"/>
  <c r="F40" i="2" s="1"/>
  <c r="F44" i="2" s="1"/>
  <c r="F46" i="2" s="1"/>
  <c r="F15" i="2"/>
  <c r="F9" i="2"/>
  <c r="F17" i="2" s="1"/>
  <c r="H41" i="1"/>
  <c r="F33" i="1"/>
  <c r="H32" i="1"/>
  <c r="H33" i="1" s="1"/>
  <c r="H29" i="1"/>
  <c r="F29" i="1"/>
  <c r="F34" i="1" s="1"/>
  <c r="H27" i="1"/>
  <c r="H21" i="1"/>
  <c r="F21" i="1"/>
  <c r="H14" i="1"/>
  <c r="H22" i="1" s="1"/>
  <c r="F14" i="1"/>
  <c r="F22" i="1" s="1"/>
  <c r="H34" i="1" l="1"/>
  <c r="H42" i="1" s="1"/>
</calcChain>
</file>

<file path=xl/sharedStrings.xml><?xml version="1.0" encoding="utf-8"?>
<sst xmlns="http://schemas.openxmlformats.org/spreadsheetml/2006/main" count="104" uniqueCount="69">
  <si>
    <t>ADMINISTRADORA DE FONDOS DE PENSIONES CRECER. S.A</t>
  </si>
  <si>
    <t>BALANCE GENERAL AL 31 DE JULIO DE 2024 Y 31 DE DICIEMBRE DE 2023</t>
  </si>
  <si>
    <t>(Expresados en dólares de los Estados Unidos de América)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</si>
  <si>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</si>
  <si>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</si>
  <si>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</si>
  <si>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>$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</si>
  <si>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</si>
  <si>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</si>
  <si>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</si>
  <si>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</si>
  <si>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</si>
  <si>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</si>
  <si>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</si>
  <si>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</si>
  <si>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</si>
  <si>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</si>
  <si>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</si>
  <si>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</si>
  <si>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</si>
  <si>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</si>
  <si>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</si>
  <si>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</si>
  <si>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</si>
  <si>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</si>
  <si>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</si>
  <si>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</si>
  <si>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</si>
  <si>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</si>
  <si>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</si>
  <si>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</si>
  <si>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</si>
  <si>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</si>
  <si>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</si>
  <si>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</si>
  <si>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</si>
  <si>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</si>
  <si>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ROLANDO CISNEROS PINEDA</t>
  </si>
  <si>
    <t>GERMAN ENRIQUE BARRERA</t>
  </si>
  <si>
    <t>PRESIDENTA EJECUTIVA Y REPRESENTANTE LEGAL</t>
  </si>
  <si>
    <t>DIRECTOR DE GESTION HUMANA Y FINANZAS</t>
  </si>
  <si>
    <t>CONTADOR GENERAL</t>
  </si>
  <si>
    <t>ESTADO DE RESULTADOS DEL 1 DE ENERO AL 31 DE JULIO</t>
  </si>
  <si>
    <t xml:space="preserve">INGRESOS POR ADMINISTRACIÓN DE FONDOS                                 </t>
  </si>
  <si>
    <t xml:space="preserve">INGRESOS POR COMISIONES POR ADMINISTRACIÓN DE FONDOS                  </t>
  </si>
  <si>
    <t xml:space="preserve">                                                    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</si>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</sst>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\-"/>
    <numFmt numFmtId="166" formatCode="0.000000"/>
  </numFmts>
  <fonts count="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1" fillId="3" borderId="0" xfId="0" applyNumberFormat="1" applyFont="1" applyFill="1"/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38" fontId="1" fillId="3" borderId="0" xfId="0" applyNumberFormat="1" applyFont="1" applyFill="1"/>
    <xf numFmtId="49" fontId="3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left"/>
    </xf>
    <xf numFmtId="38" fontId="3" fillId="3" borderId="0" xfId="0" applyNumberFormat="1" applyFont="1" applyFill="1"/>
    <xf numFmtId="38" fontId="1" fillId="3" borderId="1" xfId="0" applyNumberFormat="1" applyFont="1" applyFill="1" applyBorder="1"/>
    <xf numFmtId="38" fontId="3" fillId="3" borderId="2" xfId="0" applyNumberFormat="1" applyFont="1" applyFill="1" applyBorder="1"/>
    <xf numFmtId="38" fontId="3" fillId="3" borderId="3" xfId="0" applyNumberFormat="1" applyFont="1" applyFill="1" applyBorder="1"/>
    <xf numFmtId="38" fontId="3" fillId="3" borderId="4" xfId="0" applyNumberFormat="1" applyFont="1" applyFill="1" applyBorder="1"/>
    <xf numFmtId="38" fontId="3" fillId="4" borderId="4" xfId="0" applyNumberFormat="1" applyFont="1" applyFill="1" applyBorder="1"/>
    <xf numFmtId="164" fontId="1" fillId="3" borderId="0" xfId="0" applyNumberFormat="1" applyFont="1" applyFill="1"/>
    <xf numFmtId="38" fontId="3" fillId="3" borderId="5" xfId="0" applyNumberFormat="1" applyFont="1" applyFill="1" applyBorder="1"/>
    <xf numFmtId="38" fontId="1" fillId="3" borderId="6" xfId="0" applyNumberFormat="1" applyFont="1" applyFill="1" applyBorder="1"/>
    <xf numFmtId="49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49" fontId="5" fillId="3" borderId="0" xfId="0" applyNumberFormat="1" applyFont="1" applyFill="1"/>
    <xf numFmtId="49" fontId="6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 vertical="top" wrapText="1"/>
    </xf>
    <xf numFmtId="49" fontId="5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49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38" fontId="2" fillId="0" borderId="0" xfId="0" applyNumberFormat="1" applyFont="1"/>
    <xf numFmtId="0" fontId="2" fillId="0" borderId="0" xfId="0" applyFont="1"/>
    <xf numFmtId="49" fontId="2" fillId="3" borderId="0" xfId="0" applyNumberFormat="1" applyFont="1" applyFill="1"/>
    <xf numFmtId="0" fontId="2" fillId="3" borderId="0" xfId="0" applyFont="1" applyFill="1" applyAlignment="1">
      <alignment horizontal="right"/>
    </xf>
    <xf numFmtId="38" fontId="2" fillId="3" borderId="0" xfId="0" applyNumberFormat="1" applyFont="1" applyFill="1"/>
    <xf numFmtId="38" fontId="1" fillId="3" borderId="0" xfId="0" applyNumberFormat="1" applyFont="1" applyFill="1" applyAlignment="1">
      <alignment horizontal="right"/>
    </xf>
    <xf numFmtId="38" fontId="1" fillId="3" borderId="1" xfId="0" applyNumberFormat="1" applyFont="1" applyFill="1" applyBorder="1" applyAlignment="1">
      <alignment horizontal="right"/>
    </xf>
    <xf numFmtId="38" fontId="3" fillId="3" borderId="0" xfId="0" applyNumberFormat="1" applyFont="1" applyFill="1" applyAlignment="1">
      <alignment horizontal="right"/>
    </xf>
    <xf numFmtId="38" fontId="3" fillId="3" borderId="2" xfId="0" applyNumberFormat="1" applyFont="1" applyFill="1" applyBorder="1" applyAlignment="1">
      <alignment horizontal="right"/>
    </xf>
    <xf numFmtId="37" fontId="1" fillId="3" borderId="1" xfId="0" applyNumberFormat="1" applyFont="1" applyFill="1" applyBorder="1" applyAlignment="1">
      <alignment horizontal="right"/>
    </xf>
    <xf numFmtId="37" fontId="3" fillId="3" borderId="2" xfId="0" applyNumberFormat="1" applyFont="1" applyFill="1" applyBorder="1" applyAlignment="1">
      <alignment horizontal="right"/>
    </xf>
    <xf numFmtId="37" fontId="1" fillId="3" borderId="0" xfId="0" applyNumberFormat="1" applyFont="1" applyFill="1" applyAlignment="1">
      <alignment horizontal="right"/>
    </xf>
    <xf numFmtId="37" fontId="3" fillId="3" borderId="0" xfId="0" applyNumberFormat="1" applyFont="1" applyFill="1" applyAlignment="1">
      <alignment horizontal="right"/>
    </xf>
    <xf numFmtId="165" fontId="1" fillId="3" borderId="1" xfId="0" applyNumberFormat="1" applyFont="1" applyFill="1" applyBorder="1" applyAlignment="1">
      <alignment horizontal="right"/>
    </xf>
    <xf numFmtId="37" fontId="3" fillId="3" borderId="5" xfId="0" applyNumberFormat="1" applyFont="1" applyFill="1" applyBorder="1" applyAlignment="1">
      <alignment horizontal="right"/>
    </xf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left"/>
    </xf>
    <xf numFmtId="166" fontId="3" fillId="3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66675</xdr:rowOff>
    </xdr:from>
    <xdr:to>
      <xdr:col>3</xdr:col>
      <xdr:colOff>1676400</xdr:colOff>
      <xdr:row>0</xdr:row>
      <xdr:rowOff>644868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C3B9D88-6F1C-4D35-9899-86DD7A915B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39" r="4737"/>
        <a:stretch/>
      </xdr:blipFill>
      <xdr:spPr>
        <a:xfrm>
          <a:off x="2854325" y="66675"/>
          <a:ext cx="1457325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95249</xdr:rowOff>
    </xdr:from>
    <xdr:to>
      <xdr:col>3</xdr:col>
      <xdr:colOff>1781175</xdr:colOff>
      <xdr:row>0</xdr:row>
      <xdr:rowOff>638174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570E6886-AF3E-4CA4-9BC1-AF69CE62FB9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2" r="4115"/>
        <a:stretch/>
      </xdr:blipFill>
      <xdr:spPr bwMode="auto">
        <a:xfrm>
          <a:off x="2959100" y="95249"/>
          <a:ext cx="14573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A7E13-B578-4E1D-9129-0FA76C6CD284}">
  <sheetPr>
    <pageSetUpPr fitToPage="1"/>
  </sheetPr>
  <dimension ref="A1:K56"/>
  <sheetViews>
    <sheetView workbookViewId="0">
      <selection activeCell="B15" sqref="B15:D15"/>
    </sheetView>
  </sheetViews>
  <sheetFormatPr baseColWidth="10" defaultColWidth="0" defaultRowHeight="10" customHeight="1" zeroHeight="1" x14ac:dyDescent="0.2"/>
  <cols>
    <col min="1" max="1" width="1.7265625" style="37" customWidth="1"/>
    <col min="2" max="2" width="32.1796875" style="37" customWidth="1"/>
    <col min="3" max="3" width="3.81640625" style="37" customWidth="1"/>
    <col min="4" max="4" width="32.1796875" style="37" customWidth="1"/>
    <col min="5" max="5" width="3.26953125" style="38" customWidth="1"/>
    <col min="6" max="6" width="15.1796875" style="39" customWidth="1"/>
    <col min="7" max="7" width="3.26953125" style="38" customWidth="1"/>
    <col min="8" max="8" width="15.1796875" style="39" customWidth="1"/>
    <col min="9" max="10" width="11.453125" style="2" hidden="1" customWidth="1"/>
    <col min="11" max="11" width="0" style="2" hidden="1" customWidth="1"/>
    <col min="12" max="16384" width="11.453125" style="2" hidden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3" t="s">
        <v>0</v>
      </c>
      <c r="B2" s="3"/>
      <c r="C2" s="3"/>
      <c r="D2" s="3"/>
      <c r="E2" s="3"/>
      <c r="F2" s="3"/>
      <c r="G2" s="3"/>
      <c r="H2" s="3"/>
    </row>
    <row r="3" spans="1:8" ht="12.75" customHeight="1" x14ac:dyDescent="0.3">
      <c r="A3" s="3" t="s">
        <v>1</v>
      </c>
      <c r="B3" s="3"/>
      <c r="C3" s="3"/>
      <c r="D3" s="3"/>
      <c r="E3" s="3"/>
      <c r="F3" s="3"/>
      <c r="G3" s="3"/>
      <c r="H3" s="3"/>
    </row>
    <row r="4" spans="1:8" ht="1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5" x14ac:dyDescent="0.25">
      <c r="A5" s="5"/>
      <c r="B5" s="6"/>
      <c r="C5" s="6"/>
      <c r="D5" s="6"/>
      <c r="E5" s="6"/>
      <c r="F5" s="6"/>
      <c r="G5" s="6"/>
      <c r="H5" s="6"/>
    </row>
    <row r="6" spans="1:8" ht="13" x14ac:dyDescent="0.3">
      <c r="A6" s="5"/>
      <c r="B6" s="7"/>
      <c r="C6" s="7"/>
      <c r="D6" s="7"/>
      <c r="E6" s="8"/>
      <c r="F6" s="9">
        <v>2024</v>
      </c>
      <c r="G6" s="10"/>
      <c r="H6" s="9">
        <v>2023</v>
      </c>
    </row>
    <row r="7" spans="1:8" ht="12.5" x14ac:dyDescent="0.25">
      <c r="A7" s="5"/>
      <c r="B7" s="7"/>
      <c r="C7" s="7"/>
      <c r="D7" s="7"/>
      <c r="E7" s="8"/>
      <c r="F7" s="11"/>
      <c r="G7" s="8"/>
      <c r="H7" s="11"/>
    </row>
    <row r="8" spans="1:8" ht="13" x14ac:dyDescent="0.3">
      <c r="A8" s="5"/>
      <c r="B8" s="12" t="s">
        <v>3</v>
      </c>
      <c r="C8" s="13"/>
      <c r="D8" s="13"/>
      <c r="E8" s="8"/>
      <c r="F8" s="14"/>
      <c r="G8" s="8"/>
      <c r="H8" s="14"/>
    </row>
    <row r="9" spans="1:8" ht="13" x14ac:dyDescent="0.3">
      <c r="A9" s="5"/>
      <c r="B9" s="12" t="s">
        <v>4</v>
      </c>
      <c r="C9" s="13"/>
      <c r="D9" s="13"/>
      <c r="E9" s="8"/>
      <c r="F9" s="14"/>
      <c r="G9" s="8"/>
      <c r="H9" s="14"/>
    </row>
    <row r="10" spans="1:8" ht="12.5" x14ac:dyDescent="0.25">
      <c r="A10" s="5"/>
      <c r="B10" s="13" t="s">
        <v>5</v>
      </c>
      <c r="C10" s="13"/>
      <c r="D10" s="13"/>
      <c r="E10" s="8" t="s">
        <v>6</v>
      </c>
      <c r="F10" s="11">
        <v>3482228</v>
      </c>
      <c r="G10" s="8" t="s">
        <v>6</v>
      </c>
      <c r="H10" s="11">
        <v>11990904</v>
      </c>
    </row>
    <row r="11" spans="1:8" ht="12.5" x14ac:dyDescent="0.25">
      <c r="A11" s="5"/>
      <c r="B11" s="13" t="s">
        <v>7</v>
      </c>
      <c r="C11" s="13"/>
      <c r="D11" s="13"/>
      <c r="E11" s="8"/>
      <c r="F11" s="11">
        <v>1010848</v>
      </c>
      <c r="G11" s="8"/>
      <c r="H11" s="11">
        <v>7625910</v>
      </c>
    </row>
    <row r="12" spans="1:8" ht="12.5" x14ac:dyDescent="0.25">
      <c r="A12" s="5"/>
      <c r="B12" s="13" t="s">
        <v>8</v>
      </c>
      <c r="C12" s="13"/>
      <c r="D12" s="13"/>
      <c r="E12" s="8"/>
      <c r="F12" s="11">
        <v>25575968</v>
      </c>
      <c r="G12" s="8"/>
      <c r="H12" s="11">
        <v>15752376</v>
      </c>
    </row>
    <row r="13" spans="1:8" ht="12.5" x14ac:dyDescent="0.25">
      <c r="A13" s="5"/>
      <c r="B13" s="13" t="s">
        <v>9</v>
      </c>
      <c r="C13" s="13"/>
      <c r="D13" s="13"/>
      <c r="E13" s="8"/>
      <c r="F13" s="15">
        <v>223437</v>
      </c>
      <c r="G13" s="8"/>
      <c r="H13" s="15">
        <v>13898</v>
      </c>
    </row>
    <row r="14" spans="1:8" ht="13" x14ac:dyDescent="0.3">
      <c r="A14" s="5"/>
      <c r="B14" s="12" t="s">
        <v>10</v>
      </c>
      <c r="C14" s="13"/>
      <c r="D14" s="13"/>
      <c r="E14" s="8"/>
      <c r="F14" s="16">
        <f>SUM(F10:F13)</f>
        <v>30292481</v>
      </c>
      <c r="G14" s="8"/>
      <c r="H14" s="16">
        <f>SUM(H10:H13)</f>
        <v>35383088</v>
      </c>
    </row>
    <row r="15" spans="1:8" ht="12.5" x14ac:dyDescent="0.25">
      <c r="A15" s="5"/>
      <c r="B15" s="7"/>
      <c r="C15" s="7"/>
      <c r="D15" s="7"/>
      <c r="E15" s="8"/>
      <c r="F15" s="11"/>
      <c r="G15" s="8"/>
      <c r="H15" s="11"/>
    </row>
    <row r="16" spans="1:8" ht="13" x14ac:dyDescent="0.3">
      <c r="A16" s="5"/>
      <c r="B16" s="12" t="s">
        <v>11</v>
      </c>
      <c r="C16" s="13"/>
      <c r="D16" s="13"/>
      <c r="E16" s="8"/>
      <c r="F16" s="14"/>
      <c r="G16" s="8"/>
      <c r="H16" s="14"/>
    </row>
    <row r="17" spans="1:8" ht="12.5" x14ac:dyDescent="0.25">
      <c r="A17" s="5"/>
      <c r="B17" s="13" t="s">
        <v>12</v>
      </c>
      <c r="C17" s="13"/>
      <c r="D17" s="13"/>
      <c r="E17" s="8"/>
      <c r="F17" s="11">
        <v>2911</v>
      </c>
      <c r="G17" s="8"/>
      <c r="H17" s="11">
        <v>2358</v>
      </c>
    </row>
    <row r="18" spans="1:8" ht="12.5" x14ac:dyDescent="0.25">
      <c r="A18" s="5"/>
      <c r="B18" s="13" t="s">
        <v>13</v>
      </c>
      <c r="C18" s="13"/>
      <c r="D18" s="13"/>
      <c r="E18" s="8"/>
      <c r="F18" s="11">
        <v>1360769</v>
      </c>
      <c r="G18" s="8"/>
      <c r="H18" s="11">
        <v>1092367</v>
      </c>
    </row>
    <row r="19" spans="1:8" ht="12.5" x14ac:dyDescent="0.25">
      <c r="A19" s="5"/>
      <c r="B19" s="13" t="s">
        <v>14</v>
      </c>
      <c r="C19" s="13"/>
      <c r="D19" s="13"/>
      <c r="E19" s="8"/>
      <c r="F19" s="11">
        <v>4090814</v>
      </c>
      <c r="G19" s="8"/>
      <c r="H19" s="11">
        <v>4019505</v>
      </c>
    </row>
    <row r="20" spans="1:8" ht="12.5" x14ac:dyDescent="0.25">
      <c r="A20" s="5"/>
      <c r="B20" s="13" t="s">
        <v>15</v>
      </c>
      <c r="C20" s="13"/>
      <c r="D20" s="13"/>
      <c r="E20" s="8"/>
      <c r="F20" s="15">
        <v>787030</v>
      </c>
      <c r="G20" s="8"/>
      <c r="H20" s="15">
        <v>964886</v>
      </c>
    </row>
    <row r="21" spans="1:8" ht="13" x14ac:dyDescent="0.3">
      <c r="A21" s="5"/>
      <c r="B21" s="12" t="s">
        <v>16</v>
      </c>
      <c r="C21" s="13"/>
      <c r="D21" s="13"/>
      <c r="E21" s="8"/>
      <c r="F21" s="17">
        <f>SUM(F17:F20)</f>
        <v>6241524</v>
      </c>
      <c r="G21" s="8"/>
      <c r="H21" s="17">
        <f>SUM(H17:H20)</f>
        <v>6079116</v>
      </c>
    </row>
    <row r="22" spans="1:8" ht="13.5" thickBot="1" x14ac:dyDescent="0.35">
      <c r="A22" s="5"/>
      <c r="B22" s="12" t="s">
        <v>17</v>
      </c>
      <c r="C22" s="13"/>
      <c r="D22" s="13"/>
      <c r="E22" s="8" t="s">
        <v>6</v>
      </c>
      <c r="F22" s="18">
        <f>F14+F21</f>
        <v>36534005</v>
      </c>
      <c r="G22" s="8" t="s">
        <v>6</v>
      </c>
      <c r="H22" s="19">
        <f>H14+H21</f>
        <v>41462204</v>
      </c>
    </row>
    <row r="23" spans="1:8" ht="13" thickTop="1" x14ac:dyDescent="0.25">
      <c r="A23" s="5"/>
      <c r="B23" s="13"/>
      <c r="C23" s="13"/>
      <c r="D23" s="13"/>
      <c r="E23" s="8"/>
      <c r="F23" s="11"/>
      <c r="G23" s="8"/>
      <c r="H23" s="11"/>
    </row>
    <row r="24" spans="1:8" ht="13" x14ac:dyDescent="0.3">
      <c r="A24" s="5"/>
      <c r="B24" s="12" t="s">
        <v>18</v>
      </c>
      <c r="C24" s="13"/>
      <c r="D24" s="13"/>
      <c r="E24" s="8"/>
      <c r="F24" s="14"/>
      <c r="G24" s="8"/>
      <c r="H24" s="14"/>
    </row>
    <row r="25" spans="1:8" ht="12.5" x14ac:dyDescent="0.25">
      <c r="A25" s="5"/>
      <c r="B25" s="13"/>
      <c r="C25" s="13"/>
      <c r="D25" s="13"/>
      <c r="E25" s="8"/>
      <c r="F25" s="11"/>
      <c r="G25" s="8"/>
      <c r="H25" s="11"/>
    </row>
    <row r="26" spans="1:8" ht="13" x14ac:dyDescent="0.3">
      <c r="A26" s="5"/>
      <c r="B26" s="12" t="s">
        <v>19</v>
      </c>
      <c r="C26" s="13"/>
      <c r="D26" s="13"/>
      <c r="E26" s="8"/>
      <c r="F26" s="14"/>
      <c r="G26" s="8"/>
      <c r="H26" s="14"/>
    </row>
    <row r="27" spans="1:8" ht="12.5" x14ac:dyDescent="0.25">
      <c r="A27" s="5"/>
      <c r="B27" s="13" t="s">
        <v>20</v>
      </c>
      <c r="C27" s="13"/>
      <c r="D27" s="13"/>
      <c r="E27" s="8" t="s">
        <v>6</v>
      </c>
      <c r="F27" s="11">
        <v>3046020</v>
      </c>
      <c r="G27" s="8" t="s">
        <v>6</v>
      </c>
      <c r="H27" s="11">
        <f>2201138+480000</f>
        <v>2681138</v>
      </c>
    </row>
    <row r="28" spans="1:8" ht="12.5" x14ac:dyDescent="0.25">
      <c r="A28" s="5"/>
      <c r="B28" s="13" t="s">
        <v>21</v>
      </c>
      <c r="C28" s="13"/>
      <c r="D28" s="13"/>
      <c r="E28" s="8"/>
      <c r="F28" s="15">
        <v>6098845</v>
      </c>
      <c r="G28" s="8"/>
      <c r="H28" s="15">
        <v>7510790</v>
      </c>
    </row>
    <row r="29" spans="1:8" ht="13" x14ac:dyDescent="0.3">
      <c r="A29" s="5"/>
      <c r="B29" s="12" t="s">
        <v>22</v>
      </c>
      <c r="C29" s="13"/>
      <c r="D29" s="13"/>
      <c r="E29" s="8"/>
      <c r="F29" s="16">
        <f>SUM(F27:F28)</f>
        <v>9144865</v>
      </c>
      <c r="G29" s="8"/>
      <c r="H29" s="16">
        <f>SUM(H27:H28)</f>
        <v>10191928</v>
      </c>
    </row>
    <row r="30" spans="1:8" ht="12.5" x14ac:dyDescent="0.25">
      <c r="A30" s="5"/>
      <c r="B30" s="13"/>
      <c r="C30" s="13"/>
      <c r="D30" s="13"/>
      <c r="E30" s="8"/>
      <c r="F30" s="11"/>
      <c r="G30" s="8"/>
      <c r="H30" s="11"/>
    </row>
    <row r="31" spans="1:8" ht="13" x14ac:dyDescent="0.3">
      <c r="A31" s="5"/>
      <c r="B31" s="12" t="s">
        <v>23</v>
      </c>
      <c r="C31" s="13"/>
      <c r="D31" s="13"/>
      <c r="E31" s="8"/>
      <c r="F31" s="14"/>
      <c r="G31" s="8"/>
      <c r="H31" s="14"/>
    </row>
    <row r="32" spans="1:8" ht="12.5" x14ac:dyDescent="0.25">
      <c r="A32" s="5"/>
      <c r="B32" s="13" t="s">
        <v>24</v>
      </c>
      <c r="C32" s="13"/>
      <c r="D32" s="13"/>
      <c r="E32" s="8"/>
      <c r="F32" s="15">
        <v>1052827</v>
      </c>
      <c r="G32" s="8"/>
      <c r="H32" s="15">
        <f>1562455-480000</f>
        <v>1082455</v>
      </c>
    </row>
    <row r="33" spans="1:8" ht="13" x14ac:dyDescent="0.3">
      <c r="A33" s="5"/>
      <c r="B33" s="12" t="s">
        <v>25</v>
      </c>
      <c r="C33" s="13"/>
      <c r="D33" s="13"/>
      <c r="E33" s="8"/>
      <c r="F33" s="17">
        <f>SUM(F32)</f>
        <v>1052827</v>
      </c>
      <c r="G33" s="8"/>
      <c r="H33" s="17">
        <f>SUM(H32)</f>
        <v>1082455</v>
      </c>
    </row>
    <row r="34" spans="1:8" ht="13.5" thickBot="1" x14ac:dyDescent="0.35">
      <c r="A34" s="5"/>
      <c r="B34" s="12" t="s">
        <v>26</v>
      </c>
      <c r="C34" s="13"/>
      <c r="D34" s="13"/>
      <c r="E34" s="8" t="s">
        <v>6</v>
      </c>
      <c r="F34" s="18">
        <f>F29+F33</f>
        <v>10197692</v>
      </c>
      <c r="G34" s="8" t="s">
        <v>6</v>
      </c>
      <c r="H34" s="18">
        <f>H29+H33</f>
        <v>11274383</v>
      </c>
    </row>
    <row r="35" spans="1:8" ht="13" thickTop="1" x14ac:dyDescent="0.25">
      <c r="A35" s="5"/>
      <c r="B35" s="13"/>
      <c r="C35" s="13"/>
      <c r="D35" s="13"/>
      <c r="E35" s="8"/>
      <c r="F35" s="11"/>
      <c r="G35" s="8"/>
      <c r="H35" s="11"/>
    </row>
    <row r="36" spans="1:8" ht="13" x14ac:dyDescent="0.3">
      <c r="A36" s="5"/>
      <c r="B36" s="12" t="s">
        <v>27</v>
      </c>
      <c r="C36" s="13"/>
      <c r="D36" s="13"/>
      <c r="E36" s="8"/>
      <c r="F36" s="14"/>
      <c r="G36" s="8"/>
      <c r="H36" s="14"/>
    </row>
    <row r="37" spans="1:8" ht="12.5" x14ac:dyDescent="0.25">
      <c r="A37" s="5"/>
      <c r="B37" s="13" t="s">
        <v>28</v>
      </c>
      <c r="C37" s="13"/>
      <c r="D37" s="13"/>
      <c r="E37" s="8"/>
      <c r="F37" s="11">
        <v>10000000</v>
      </c>
      <c r="G37" s="8"/>
      <c r="H37" s="11">
        <v>10000000</v>
      </c>
    </row>
    <row r="38" spans="1:8" ht="12.5" x14ac:dyDescent="0.25">
      <c r="A38" s="5"/>
      <c r="B38" s="13" t="s">
        <v>29</v>
      </c>
      <c r="C38" s="13"/>
      <c r="D38" s="13"/>
      <c r="E38" s="8"/>
      <c r="F38" s="11">
        <v>2000000</v>
      </c>
      <c r="G38" s="8"/>
      <c r="H38" s="11">
        <v>2000000</v>
      </c>
    </row>
    <row r="39" spans="1:8" ht="12.5" x14ac:dyDescent="0.25">
      <c r="A39" s="5"/>
      <c r="B39" s="13" t="s">
        <v>30</v>
      </c>
      <c r="C39" s="13"/>
      <c r="D39" s="13"/>
      <c r="E39" s="8"/>
      <c r="F39" s="20">
        <v>0</v>
      </c>
      <c r="G39" s="8"/>
      <c r="H39" s="11">
        <v>3643</v>
      </c>
    </row>
    <row r="40" spans="1:8" ht="12.5" x14ac:dyDescent="0.25">
      <c r="A40" s="5"/>
      <c r="B40" s="13" t="s">
        <v>31</v>
      </c>
      <c r="C40" s="13"/>
      <c r="D40" s="13"/>
      <c r="E40" s="8"/>
      <c r="F40" s="15">
        <v>14336313</v>
      </c>
      <c r="G40" s="8"/>
      <c r="H40" s="15">
        <v>18184178</v>
      </c>
    </row>
    <row r="41" spans="1:8" ht="13" x14ac:dyDescent="0.3">
      <c r="A41" s="5"/>
      <c r="B41" s="12" t="s">
        <v>32</v>
      </c>
      <c r="C41" s="13"/>
      <c r="D41" s="13"/>
      <c r="E41" s="8"/>
      <c r="F41" s="17">
        <v>26336313</v>
      </c>
      <c r="G41" s="8"/>
      <c r="H41" s="17">
        <f>SUM(H37:H40)</f>
        <v>30187821</v>
      </c>
    </row>
    <row r="42" spans="1:8" ht="13.5" thickBot="1" x14ac:dyDescent="0.35">
      <c r="A42" s="5"/>
      <c r="B42" s="12" t="s">
        <v>33</v>
      </c>
      <c r="C42" s="13"/>
      <c r="D42" s="13"/>
      <c r="E42" s="8" t="s">
        <v>6</v>
      </c>
      <c r="F42" s="18">
        <v>36534005</v>
      </c>
      <c r="G42" s="8" t="s">
        <v>6</v>
      </c>
      <c r="H42" s="19">
        <f>H34+H41</f>
        <v>41462204</v>
      </c>
    </row>
    <row r="43" spans="1:8" ht="13" thickTop="1" x14ac:dyDescent="0.25">
      <c r="A43" s="5"/>
      <c r="B43" s="13"/>
      <c r="C43" s="13"/>
      <c r="D43" s="13"/>
      <c r="E43" s="8"/>
      <c r="F43" s="11"/>
      <c r="G43" s="8"/>
      <c r="H43" s="11"/>
    </row>
    <row r="44" spans="1:8" ht="13.5" thickBot="1" x14ac:dyDescent="0.35">
      <c r="A44" s="5"/>
      <c r="B44" s="12" t="s">
        <v>34</v>
      </c>
      <c r="C44" s="13"/>
      <c r="D44" s="13"/>
      <c r="E44" s="8" t="s">
        <v>6</v>
      </c>
      <c r="F44" s="21">
        <v>2399917</v>
      </c>
      <c r="G44" s="8" t="s">
        <v>6</v>
      </c>
      <c r="H44" s="21">
        <v>5572720</v>
      </c>
    </row>
    <row r="45" spans="1:8" ht="13" thickTop="1" x14ac:dyDescent="0.25">
      <c r="A45" s="5"/>
      <c r="B45" s="13"/>
      <c r="C45" s="13"/>
      <c r="D45" s="13"/>
      <c r="E45" s="8"/>
      <c r="F45" s="11"/>
      <c r="G45" s="8"/>
      <c r="H45" s="11"/>
    </row>
    <row r="46" spans="1:8" ht="13.5" thickBot="1" x14ac:dyDescent="0.35">
      <c r="A46" s="5"/>
      <c r="B46" s="12" t="s">
        <v>35</v>
      </c>
      <c r="C46" s="13"/>
      <c r="D46" s="13"/>
      <c r="E46" s="8" t="s">
        <v>6</v>
      </c>
      <c r="F46" s="21">
        <v>108751</v>
      </c>
      <c r="G46" s="8" t="s">
        <v>6</v>
      </c>
      <c r="H46" s="21">
        <v>852604</v>
      </c>
    </row>
    <row r="47" spans="1:8" ht="13" thickTop="1" x14ac:dyDescent="0.25">
      <c r="A47" s="5"/>
      <c r="B47" s="13"/>
      <c r="C47" s="13"/>
      <c r="D47" s="13"/>
      <c r="E47" s="8"/>
      <c r="F47" s="22"/>
      <c r="G47" s="8"/>
      <c r="H47" s="22"/>
    </row>
    <row r="48" spans="1:8" ht="12.5" x14ac:dyDescent="0.25">
      <c r="A48" s="5"/>
      <c r="B48" s="13"/>
      <c r="C48" s="13"/>
      <c r="D48" s="13"/>
      <c r="E48" s="8"/>
      <c r="F48" s="11"/>
      <c r="G48" s="8"/>
      <c r="H48" s="11"/>
    </row>
    <row r="49" spans="1:8" ht="12.5" x14ac:dyDescent="0.25">
      <c r="A49" s="5"/>
      <c r="B49" s="7"/>
      <c r="C49" s="7"/>
      <c r="D49" s="7"/>
      <c r="E49" s="8"/>
      <c r="F49" s="11"/>
      <c r="G49" s="8"/>
      <c r="H49" s="11"/>
    </row>
    <row r="50" spans="1:8" ht="12.5" x14ac:dyDescent="0.25">
      <c r="A50" s="5"/>
      <c r="B50" s="7"/>
      <c r="C50" s="7"/>
      <c r="D50" s="7"/>
      <c r="E50" s="8"/>
      <c r="F50" s="11"/>
      <c r="G50" s="8"/>
      <c r="H50" s="11"/>
    </row>
    <row r="51" spans="1:8" ht="12.5" x14ac:dyDescent="0.25">
      <c r="A51" s="5"/>
      <c r="B51" s="7"/>
      <c r="C51" s="7"/>
      <c r="D51" s="7"/>
      <c r="E51" s="8"/>
      <c r="F51" s="11"/>
      <c r="G51" s="8"/>
      <c r="H51" s="11"/>
    </row>
    <row r="52" spans="1:8" ht="12.5" x14ac:dyDescent="0.25">
      <c r="A52" s="5"/>
      <c r="B52" s="23"/>
      <c r="C52" s="5"/>
      <c r="D52" s="23"/>
      <c r="E52" s="8"/>
      <c r="F52" s="24"/>
      <c r="G52" s="24"/>
      <c r="H52" s="24"/>
    </row>
    <row r="53" spans="1:8" ht="11.5" x14ac:dyDescent="0.25">
      <c r="A53" s="25"/>
      <c r="B53" s="26" t="s">
        <v>36</v>
      </c>
      <c r="C53" s="25"/>
      <c r="D53" s="26" t="s">
        <v>37</v>
      </c>
      <c r="E53" s="27"/>
      <c r="F53" s="28" t="s">
        <v>38</v>
      </c>
      <c r="G53" s="28"/>
      <c r="H53" s="28"/>
    </row>
    <row r="54" spans="1:8" ht="23" x14ac:dyDescent="0.25">
      <c r="A54" s="25"/>
      <c r="B54" s="29" t="s">
        <v>39</v>
      </c>
      <c r="C54" s="25"/>
      <c r="D54" s="29" t="s">
        <v>40</v>
      </c>
      <c r="E54" s="27"/>
      <c r="F54" s="30" t="s">
        <v>41</v>
      </c>
      <c r="G54" s="30"/>
      <c r="H54" s="30"/>
    </row>
    <row r="55" spans="1:8" ht="11.5" x14ac:dyDescent="0.25">
      <c r="A55" s="25"/>
      <c r="B55" s="31"/>
      <c r="C55" s="25"/>
      <c r="D55" s="31"/>
      <c r="E55" s="27"/>
      <c r="F55" s="32"/>
      <c r="G55" s="32"/>
      <c r="H55" s="32"/>
    </row>
    <row r="56" spans="1:8" s="36" customFormat="1" ht="2.15" hidden="1" customHeight="1" x14ac:dyDescent="0.2">
      <c r="A56" s="33"/>
      <c r="B56" s="33"/>
      <c r="C56" s="33"/>
      <c r="D56" s="33"/>
      <c r="E56" s="34"/>
      <c r="F56" s="35"/>
      <c r="G56" s="34"/>
      <c r="H56" s="35"/>
    </row>
  </sheetData>
  <mergeCells count="15">
    <mergeCell ref="F53:H53"/>
    <mergeCell ref="F54:H54"/>
    <mergeCell ref="F55:H55"/>
    <mergeCell ref="B7:D7"/>
    <mergeCell ref="B15:D15"/>
    <mergeCell ref="B49:D49"/>
    <mergeCell ref="B50:D50"/>
    <mergeCell ref="B51:D51"/>
    <mergeCell ref="F52:H52"/>
    <mergeCell ref="A1:H1"/>
    <mergeCell ref="A2:H2"/>
    <mergeCell ref="A3:H3"/>
    <mergeCell ref="A4:H4"/>
    <mergeCell ref="B5:H5"/>
    <mergeCell ref="B6:D6"/>
  </mergeCells>
  <printOptions horizontalCentered="1"/>
  <pageMargins left="0.49" right="0.54" top="0.54" bottom="0.4" header="0" footer="0"/>
  <pageSetup scale="91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E1E5-A6E5-4533-9319-EBE2D7EB0719}">
  <sheetPr>
    <pageSetUpPr fitToPage="1"/>
  </sheetPr>
  <dimension ref="A1:K58"/>
  <sheetViews>
    <sheetView tabSelected="1" zoomScaleNormal="100" workbookViewId="0">
      <selection activeCell="D10" sqref="D10"/>
    </sheetView>
  </sheetViews>
  <sheetFormatPr baseColWidth="10" defaultColWidth="0" defaultRowHeight="10" customHeight="1" zeroHeight="1" x14ac:dyDescent="0.2"/>
  <cols>
    <col min="1" max="1" width="1.7265625" style="37" customWidth="1"/>
    <col min="2" max="2" width="32.1796875" style="37" customWidth="1"/>
    <col min="3" max="3" width="3.81640625" style="37" customWidth="1"/>
    <col min="4" max="4" width="32.1796875" style="37" customWidth="1"/>
    <col min="5" max="5" width="3.26953125" style="38" customWidth="1"/>
    <col min="6" max="6" width="15.1796875" style="39" customWidth="1"/>
    <col min="7" max="7" width="3.26953125" style="38" customWidth="1"/>
    <col min="8" max="8" width="15.1796875" style="39" customWidth="1"/>
    <col min="9" max="10" width="11.453125" style="2" hidden="1" customWidth="1"/>
    <col min="11" max="11" width="0" style="2" hidden="1" customWidth="1"/>
    <col min="12" max="16384" width="11.453125" style="2" hidden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3" t="s">
        <v>0</v>
      </c>
      <c r="B2" s="3"/>
      <c r="C2" s="3"/>
      <c r="D2" s="3"/>
      <c r="E2" s="3"/>
      <c r="F2" s="3"/>
      <c r="G2" s="3"/>
      <c r="H2" s="3"/>
    </row>
    <row r="3" spans="1:8" ht="12.75" customHeight="1" x14ac:dyDescent="0.3">
      <c r="A3" s="3" t="s">
        <v>42</v>
      </c>
      <c r="B3" s="3"/>
      <c r="C3" s="3"/>
      <c r="D3" s="3"/>
      <c r="E3" s="3"/>
      <c r="F3" s="3"/>
      <c r="G3" s="3"/>
      <c r="H3" s="3"/>
    </row>
    <row r="4" spans="1:8" ht="1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5" x14ac:dyDescent="0.25">
      <c r="A5" s="5"/>
      <c r="B5" s="6"/>
      <c r="C5" s="6"/>
      <c r="D5" s="6"/>
      <c r="E5" s="6"/>
      <c r="F5" s="6"/>
      <c r="G5" s="6"/>
      <c r="H5" s="6"/>
    </row>
    <row r="6" spans="1:8" ht="13" x14ac:dyDescent="0.3">
      <c r="A6" s="5"/>
      <c r="B6" s="7"/>
      <c r="C6" s="7"/>
      <c r="D6" s="7"/>
      <c r="E6" s="8"/>
      <c r="F6" s="9">
        <v>2024</v>
      </c>
      <c r="G6" s="10"/>
      <c r="H6" s="9">
        <v>2023</v>
      </c>
    </row>
    <row r="7" spans="1:8" ht="12.5" x14ac:dyDescent="0.25">
      <c r="A7" s="5"/>
      <c r="B7" s="7"/>
      <c r="C7" s="7"/>
      <c r="D7" s="7"/>
      <c r="E7" s="8"/>
      <c r="F7" s="40"/>
      <c r="G7" s="8"/>
      <c r="H7" s="40"/>
    </row>
    <row r="8" spans="1:8" ht="13" x14ac:dyDescent="0.3">
      <c r="A8" s="5"/>
      <c r="B8" s="12" t="s">
        <v>43</v>
      </c>
      <c r="C8" s="13"/>
      <c r="D8" s="13"/>
      <c r="E8" s="8" t="s">
        <v>6</v>
      </c>
      <c r="F8" s="41">
        <v>29511496</v>
      </c>
      <c r="G8" s="8" t="s">
        <v>6</v>
      </c>
      <c r="H8" s="41">
        <v>26174267</v>
      </c>
    </row>
    <row r="9" spans="1:8" ht="13" x14ac:dyDescent="0.3">
      <c r="A9" s="5"/>
      <c r="B9" s="13" t="s">
        <v>44</v>
      </c>
      <c r="C9" s="13"/>
      <c r="D9" s="13"/>
      <c r="E9" s="8"/>
      <c r="F9" s="42">
        <f>SUM(F8)</f>
        <v>29511496</v>
      </c>
      <c r="G9" s="8"/>
      <c r="H9" s="42">
        <v>26174267</v>
      </c>
    </row>
    <row r="10" spans="1:8" ht="13" x14ac:dyDescent="0.3">
      <c r="A10" s="5"/>
      <c r="B10" s="12" t="s">
        <v>45</v>
      </c>
      <c r="C10" s="13"/>
      <c r="D10" s="13"/>
      <c r="E10" s="8"/>
      <c r="F10" s="40"/>
      <c r="G10" s="8"/>
      <c r="H10" s="40"/>
    </row>
    <row r="11" spans="1:8" ht="13" x14ac:dyDescent="0.3">
      <c r="A11" s="5"/>
      <c r="B11" s="12" t="s">
        <v>46</v>
      </c>
      <c r="C11" s="13"/>
      <c r="D11" s="13"/>
      <c r="E11" s="8"/>
    </row>
    <row r="12" spans="1:8" ht="12.5" x14ac:dyDescent="0.25">
      <c r="A12" s="5"/>
      <c r="B12" s="13" t="s">
        <v>47</v>
      </c>
      <c r="C12" s="13"/>
      <c r="D12" s="13"/>
      <c r="E12" s="8"/>
      <c r="F12" s="40">
        <v>90732</v>
      </c>
      <c r="G12" s="8"/>
      <c r="H12" s="40">
        <v>3742681</v>
      </c>
    </row>
    <row r="13" spans="1:8" ht="12.5" x14ac:dyDescent="0.25">
      <c r="A13" s="5"/>
      <c r="B13" s="13" t="s">
        <v>48</v>
      </c>
      <c r="C13" s="13"/>
      <c r="D13" s="13"/>
      <c r="E13" s="8"/>
      <c r="F13" s="40">
        <v>952845</v>
      </c>
      <c r="G13" s="8"/>
      <c r="H13" s="40">
        <v>884309</v>
      </c>
    </row>
    <row r="14" spans="1:8" ht="12.5" x14ac:dyDescent="0.25">
      <c r="A14" s="5"/>
      <c r="B14" s="13" t="s">
        <v>49</v>
      </c>
      <c r="C14" s="13"/>
      <c r="D14" s="13"/>
      <c r="E14" s="8"/>
      <c r="F14" s="41">
        <v>1238431</v>
      </c>
      <c r="G14" s="8"/>
      <c r="H14" s="41">
        <v>1424628</v>
      </c>
    </row>
    <row r="15" spans="1:8" ht="13" x14ac:dyDescent="0.3">
      <c r="A15" s="5"/>
      <c r="B15" s="12" t="s">
        <v>45</v>
      </c>
      <c r="C15" s="13"/>
      <c r="D15" s="13"/>
      <c r="E15" s="8"/>
      <c r="F15" s="43">
        <f>SUM(F12:F14)</f>
        <v>2282008</v>
      </c>
      <c r="G15" s="8"/>
      <c r="H15" s="43">
        <v>6051618</v>
      </c>
    </row>
    <row r="16" spans="1:8" ht="13" x14ac:dyDescent="0.3">
      <c r="A16" s="5"/>
      <c r="B16" s="12"/>
      <c r="C16" s="13"/>
      <c r="D16" s="13"/>
      <c r="E16" s="8"/>
      <c r="F16" s="40"/>
      <c r="G16" s="8"/>
      <c r="H16" s="40"/>
    </row>
    <row r="17" spans="1:8" ht="13" x14ac:dyDescent="0.3">
      <c r="A17" s="5"/>
      <c r="B17" s="12" t="s">
        <v>50</v>
      </c>
      <c r="C17" s="13"/>
      <c r="D17" s="13"/>
      <c r="E17" s="8" t="s">
        <v>6</v>
      </c>
      <c r="F17" s="42">
        <f>F9-F15</f>
        <v>27229488</v>
      </c>
      <c r="G17" s="8" t="s">
        <v>6</v>
      </c>
      <c r="H17" s="42">
        <v>20122649</v>
      </c>
    </row>
    <row r="18" spans="1:8" ht="12.5" x14ac:dyDescent="0.25">
      <c r="A18" s="5"/>
      <c r="B18" s="7"/>
      <c r="C18" s="7"/>
      <c r="D18" s="7"/>
      <c r="E18" s="8"/>
      <c r="F18" s="40"/>
      <c r="G18" s="8"/>
      <c r="H18" s="40"/>
    </row>
    <row r="19" spans="1:8" ht="13" x14ac:dyDescent="0.3">
      <c r="A19" s="5"/>
      <c r="B19" s="12" t="s">
        <v>51</v>
      </c>
      <c r="C19" s="13"/>
      <c r="D19" s="13"/>
      <c r="E19" s="8"/>
      <c r="F19" s="42"/>
      <c r="G19" s="8"/>
      <c r="H19" s="42"/>
    </row>
    <row r="20" spans="1:8" ht="12.5" x14ac:dyDescent="0.25">
      <c r="A20" s="5"/>
      <c r="B20" s="13" t="s">
        <v>52</v>
      </c>
      <c r="C20" s="13"/>
      <c r="D20" s="13"/>
      <c r="E20" s="8"/>
      <c r="F20" s="40">
        <v>10431946</v>
      </c>
      <c r="G20" s="8"/>
      <c r="H20" s="40">
        <v>8733967</v>
      </c>
    </row>
    <row r="21" spans="1:8" ht="12.5" x14ac:dyDescent="0.25">
      <c r="A21" s="5"/>
      <c r="B21" s="13" t="s">
        <v>53</v>
      </c>
      <c r="C21" s="13"/>
      <c r="D21" s="13"/>
      <c r="E21" s="8"/>
      <c r="F21" s="40">
        <v>1297700</v>
      </c>
      <c r="G21" s="8"/>
      <c r="H21" s="40">
        <v>962369</v>
      </c>
    </row>
    <row r="22" spans="1:8" ht="12.5" x14ac:dyDescent="0.25">
      <c r="A22" s="5"/>
      <c r="B22" s="13" t="s">
        <v>54</v>
      </c>
      <c r="C22" s="13"/>
      <c r="D22" s="13"/>
      <c r="E22" s="8"/>
      <c r="F22" s="41">
        <v>1195</v>
      </c>
      <c r="G22" s="8"/>
      <c r="H22" s="41">
        <v>4517</v>
      </c>
    </row>
    <row r="23" spans="1:8" ht="13" x14ac:dyDescent="0.3">
      <c r="A23" s="5"/>
      <c r="B23" s="12" t="s">
        <v>45</v>
      </c>
      <c r="C23" s="13"/>
      <c r="D23" s="13"/>
      <c r="E23" s="8"/>
      <c r="F23" s="43">
        <f>SUM(F20:F22)</f>
        <v>11730841</v>
      </c>
      <c r="G23" s="8"/>
      <c r="H23" s="43">
        <v>9700853</v>
      </c>
    </row>
    <row r="24" spans="1:8" ht="12.5" x14ac:dyDescent="0.25">
      <c r="A24" s="5"/>
      <c r="B24" s="13"/>
      <c r="C24" s="13"/>
      <c r="D24" s="13"/>
      <c r="E24" s="8"/>
      <c r="F24" s="40"/>
      <c r="G24" s="8"/>
      <c r="H24" s="40"/>
    </row>
    <row r="25" spans="1:8" ht="13" x14ac:dyDescent="0.3">
      <c r="A25" s="5"/>
      <c r="B25" s="12" t="s">
        <v>55</v>
      </c>
      <c r="C25" s="13"/>
      <c r="D25" s="13"/>
      <c r="E25" s="8"/>
      <c r="F25" s="42"/>
      <c r="G25" s="8"/>
      <c r="H25" s="42"/>
    </row>
    <row r="26" spans="1:8" ht="12.5" x14ac:dyDescent="0.25">
      <c r="A26" s="5"/>
      <c r="B26" s="13" t="s">
        <v>56</v>
      </c>
      <c r="C26" s="13"/>
      <c r="D26" s="13"/>
      <c r="E26" s="8"/>
      <c r="F26" s="40">
        <v>2870</v>
      </c>
      <c r="G26" s="8"/>
      <c r="H26" s="40">
        <v>513</v>
      </c>
    </row>
    <row r="27" spans="1:8" ht="12.5" x14ac:dyDescent="0.25">
      <c r="A27" s="5"/>
      <c r="B27" s="13" t="s">
        <v>57</v>
      </c>
      <c r="C27" s="13"/>
      <c r="D27" s="13"/>
      <c r="E27" s="8"/>
      <c r="F27" s="44">
        <v>-859809</v>
      </c>
      <c r="G27" s="8"/>
      <c r="H27" s="44">
        <v>-700536</v>
      </c>
    </row>
    <row r="28" spans="1:8" ht="13" x14ac:dyDescent="0.3">
      <c r="A28" s="5"/>
      <c r="B28" s="12" t="s">
        <v>45</v>
      </c>
      <c r="C28" s="13"/>
      <c r="D28" s="13"/>
      <c r="E28" s="8"/>
      <c r="F28" s="45">
        <f>SUM(F26:F27)</f>
        <v>-856939</v>
      </c>
      <c r="G28" s="8"/>
      <c r="H28" s="45">
        <v>-700023</v>
      </c>
    </row>
    <row r="29" spans="1:8" ht="12.5" x14ac:dyDescent="0.25">
      <c r="A29" s="5"/>
      <c r="B29" s="13"/>
      <c r="C29" s="13"/>
      <c r="D29" s="13"/>
      <c r="E29" s="8"/>
      <c r="F29" s="46"/>
      <c r="G29" s="8"/>
      <c r="H29" s="46"/>
    </row>
    <row r="30" spans="1:8" ht="13" x14ac:dyDescent="0.3">
      <c r="A30" s="5"/>
      <c r="B30" s="12" t="s">
        <v>58</v>
      </c>
      <c r="C30" s="13"/>
      <c r="D30" s="13"/>
      <c r="E30" s="8"/>
      <c r="F30" s="47"/>
      <c r="G30" s="8"/>
      <c r="H30" s="47"/>
    </row>
    <row r="31" spans="1:8" ht="12.5" x14ac:dyDescent="0.25">
      <c r="A31" s="5"/>
      <c r="B31" s="13" t="s">
        <v>59</v>
      </c>
      <c r="C31" s="13"/>
      <c r="D31" s="13"/>
      <c r="E31" s="8"/>
      <c r="F31" s="46">
        <v>281554</v>
      </c>
      <c r="G31" s="8"/>
      <c r="H31" s="46">
        <v>24286</v>
      </c>
    </row>
    <row r="32" spans="1:8" ht="12.5" x14ac:dyDescent="0.25">
      <c r="A32" s="5"/>
      <c r="B32" s="13" t="s">
        <v>60</v>
      </c>
      <c r="C32" s="13"/>
      <c r="D32" s="13"/>
      <c r="E32" s="8"/>
      <c r="F32" s="46">
        <v>-3887188</v>
      </c>
      <c r="G32" s="8"/>
      <c r="H32" s="46">
        <v>-1849776</v>
      </c>
    </row>
    <row r="33" spans="1:8" ht="12.5" x14ac:dyDescent="0.25">
      <c r="A33" s="5"/>
      <c r="B33" s="13" t="s">
        <v>61</v>
      </c>
      <c r="C33" s="13"/>
      <c r="D33" s="13"/>
      <c r="E33" s="8"/>
      <c r="F33" s="46">
        <v>37295</v>
      </c>
      <c r="G33" s="8"/>
      <c r="H33" s="46">
        <v>35832</v>
      </c>
    </row>
    <row r="34" spans="1:8" ht="12.5" x14ac:dyDescent="0.25">
      <c r="A34" s="5"/>
      <c r="B34" s="13" t="s">
        <v>62</v>
      </c>
      <c r="C34" s="13"/>
      <c r="D34" s="13"/>
      <c r="E34" s="8"/>
      <c r="F34" s="44">
        <v>-80870</v>
      </c>
      <c r="G34" s="8"/>
      <c r="H34" s="44">
        <v>-98818</v>
      </c>
    </row>
    <row r="35" spans="1:8" ht="13" x14ac:dyDescent="0.3">
      <c r="A35" s="5"/>
      <c r="B35" s="12" t="s">
        <v>45</v>
      </c>
      <c r="C35" s="13"/>
      <c r="D35" s="13"/>
      <c r="E35" s="8"/>
      <c r="F35" s="45">
        <f>SUM(F31:F34)</f>
        <v>-3649209</v>
      </c>
      <c r="G35" s="8"/>
      <c r="H35" s="45">
        <v>-1888476</v>
      </c>
    </row>
    <row r="36" spans="1:8" ht="12.5" x14ac:dyDescent="0.25">
      <c r="A36" s="5"/>
      <c r="B36" s="13"/>
      <c r="C36" s="13"/>
      <c r="D36" s="13"/>
      <c r="E36" s="8"/>
      <c r="F36" s="46"/>
      <c r="G36" s="8"/>
      <c r="H36" s="46"/>
    </row>
    <row r="37" spans="1:8" ht="13" x14ac:dyDescent="0.3">
      <c r="A37" s="5"/>
      <c r="B37" s="12" t="s">
        <v>63</v>
      </c>
      <c r="C37" s="13"/>
      <c r="D37" s="13"/>
      <c r="E37" s="8" t="s">
        <v>6</v>
      </c>
      <c r="F37" s="47">
        <f>F9-F15-F23-F28-F35</f>
        <v>20004795</v>
      </c>
      <c r="G37" s="8" t="s">
        <v>6</v>
      </c>
      <c r="H37" s="47">
        <f>H9-H15-H23-H28-H35</f>
        <v>13010295</v>
      </c>
    </row>
    <row r="38" spans="1:8" ht="12.5" x14ac:dyDescent="0.25">
      <c r="A38" s="5"/>
      <c r="B38" s="13"/>
      <c r="C38" s="13"/>
      <c r="D38" s="13"/>
      <c r="E38" s="8"/>
      <c r="F38" s="46"/>
      <c r="G38" s="8"/>
      <c r="H38" s="46"/>
    </row>
    <row r="39" spans="1:8" ht="12.5" x14ac:dyDescent="0.25">
      <c r="A39" s="5"/>
      <c r="B39" s="13" t="s">
        <v>64</v>
      </c>
      <c r="C39" s="13"/>
      <c r="D39" s="13"/>
      <c r="E39" s="8"/>
      <c r="F39" s="44">
        <v>5668861</v>
      </c>
      <c r="G39" s="8"/>
      <c r="H39" s="44">
        <v>3420769</v>
      </c>
    </row>
    <row r="40" spans="1:8" ht="13" x14ac:dyDescent="0.3">
      <c r="A40" s="5"/>
      <c r="B40" s="12" t="s">
        <v>65</v>
      </c>
      <c r="C40" s="13"/>
      <c r="D40" s="13"/>
      <c r="E40" s="8" t="s">
        <v>6</v>
      </c>
      <c r="F40" s="47">
        <f>F37-F39</f>
        <v>14335934</v>
      </c>
      <c r="G40" s="8" t="s">
        <v>6</v>
      </c>
      <c r="H40" s="47">
        <v>9589526</v>
      </c>
    </row>
    <row r="41" spans="1:8" ht="12.5" x14ac:dyDescent="0.25">
      <c r="A41" s="5"/>
      <c r="B41" s="13"/>
      <c r="C41" s="13"/>
      <c r="D41" s="13"/>
      <c r="E41" s="8"/>
      <c r="F41" s="46"/>
      <c r="G41" s="8"/>
      <c r="H41" s="46"/>
    </row>
    <row r="42" spans="1:8" ht="12.5" x14ac:dyDescent="0.25">
      <c r="A42" s="5"/>
      <c r="B42" s="13" t="s">
        <v>66</v>
      </c>
      <c r="C42" s="13"/>
      <c r="D42" s="13"/>
      <c r="E42" s="8"/>
      <c r="F42" s="44">
        <v>-379</v>
      </c>
      <c r="G42" s="8"/>
      <c r="H42" s="48">
        <v>0</v>
      </c>
    </row>
    <row r="43" spans="1:8" ht="12.5" x14ac:dyDescent="0.25">
      <c r="A43" s="5"/>
      <c r="B43" s="13"/>
      <c r="C43" s="13"/>
      <c r="D43" s="13"/>
      <c r="E43" s="8"/>
      <c r="F43" s="2"/>
      <c r="G43" s="8"/>
      <c r="H43" s="2"/>
    </row>
    <row r="44" spans="1:8" ht="13.5" thickBot="1" x14ac:dyDescent="0.35">
      <c r="A44" s="5"/>
      <c r="B44" s="12" t="s">
        <v>67</v>
      </c>
      <c r="C44" s="13"/>
      <c r="D44" s="13"/>
      <c r="E44" s="8" t="s">
        <v>6</v>
      </c>
      <c r="F44" s="49">
        <f>F40-F42</f>
        <v>14336313</v>
      </c>
      <c r="G44" s="8" t="s">
        <v>6</v>
      </c>
      <c r="H44" s="49">
        <v>9589526</v>
      </c>
    </row>
    <row r="45" spans="1:8" ht="13" thickTop="1" x14ac:dyDescent="0.25">
      <c r="A45" s="5"/>
      <c r="B45" s="13"/>
      <c r="C45" s="13"/>
      <c r="D45" s="13"/>
      <c r="E45" s="8"/>
      <c r="F45" s="40"/>
      <c r="G45" s="8"/>
      <c r="H45" s="40"/>
    </row>
    <row r="46" spans="1:8" ht="13" x14ac:dyDescent="0.3">
      <c r="A46" s="50"/>
      <c r="B46" s="51" t="s">
        <v>68</v>
      </c>
      <c r="C46" s="51"/>
      <c r="D46" s="51"/>
      <c r="E46" s="10"/>
      <c r="F46" s="52">
        <f>F44/1000000</f>
        <v>14.336313000000001</v>
      </c>
      <c r="G46" s="10"/>
      <c r="H46" s="52">
        <v>9.5895259999999993</v>
      </c>
    </row>
    <row r="47" spans="1:8" x14ac:dyDescent="0.2"/>
    <row r="48" spans="1:8" x14ac:dyDescent="0.2"/>
    <row r="49" spans="1:8" x14ac:dyDescent="0.2"/>
    <row r="50" spans="1:8" x14ac:dyDescent="0.2"/>
    <row r="51" spans="1:8" x14ac:dyDescent="0.2"/>
    <row r="52" spans="1:8" ht="12.5" x14ac:dyDescent="0.25">
      <c r="A52" s="5"/>
      <c r="B52" s="23"/>
      <c r="C52" s="5"/>
      <c r="D52" s="23"/>
      <c r="E52" s="8"/>
      <c r="F52" s="24"/>
      <c r="G52" s="24"/>
      <c r="H52" s="24"/>
    </row>
    <row r="53" spans="1:8" ht="11.5" x14ac:dyDescent="0.25">
      <c r="A53" s="25"/>
      <c r="B53" s="26" t="s">
        <v>36</v>
      </c>
      <c r="C53" s="25"/>
      <c r="D53" s="26" t="s">
        <v>37</v>
      </c>
      <c r="E53" s="27"/>
      <c r="F53" s="28" t="s">
        <v>38</v>
      </c>
      <c r="G53" s="28"/>
      <c r="H53" s="28"/>
    </row>
    <row r="54" spans="1:8" ht="23" x14ac:dyDescent="0.25">
      <c r="A54" s="25"/>
      <c r="B54" s="29" t="s">
        <v>39</v>
      </c>
      <c r="C54" s="25"/>
      <c r="D54" s="29" t="s">
        <v>40</v>
      </c>
      <c r="E54" s="27"/>
      <c r="F54" s="30" t="s">
        <v>41</v>
      </c>
      <c r="G54" s="30"/>
      <c r="H54" s="30"/>
    </row>
    <row r="55" spans="1:8" x14ac:dyDescent="0.2"/>
    <row r="56" spans="1:8" x14ac:dyDescent="0.2"/>
    <row r="57" spans="1:8" x14ac:dyDescent="0.2"/>
    <row r="58" spans="1:8" ht="11.5" hidden="1" x14ac:dyDescent="0.25">
      <c r="A58" s="25"/>
      <c r="B58" s="31"/>
      <c r="C58" s="25"/>
      <c r="D58" s="31"/>
      <c r="E58" s="27"/>
      <c r="F58" s="32"/>
      <c r="G58" s="32"/>
      <c r="H58" s="32"/>
    </row>
  </sheetData>
  <mergeCells count="13">
    <mergeCell ref="F58:H58"/>
    <mergeCell ref="B7:D7"/>
    <mergeCell ref="B18:D18"/>
    <mergeCell ref="B46:D46"/>
    <mergeCell ref="F52:H52"/>
    <mergeCell ref="F53:H53"/>
    <mergeCell ref="F54:H54"/>
    <mergeCell ref="A1:H1"/>
    <mergeCell ref="A2:H2"/>
    <mergeCell ref="A3:H3"/>
    <mergeCell ref="A4:H4"/>
    <mergeCell ref="B5:H5"/>
    <mergeCell ref="B6:D6"/>
  </mergeCells>
  <printOptions horizontalCentered="1"/>
  <pageMargins left="0.47" right="0.56999999999999995" top="0.69" bottom="0.55000000000000004" header="0" footer="0"/>
  <pageSetup scale="9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2024-08-14T19:54:02Z</dcterms:created>
  <dcterms:modified xsi:type="dcterms:W3CDTF">2024-08-14T19:58:41Z</dcterms:modified>
</cp:coreProperties>
</file>