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4/7. JULIO/"/>
    </mc:Choice>
  </mc:AlternateContent>
  <xr:revisionPtr revIDLastSave="133" documentId="13_ncr:1_{830BC9D9-E6DC-4DC3-96C3-A1BA456377EC}" xr6:coauthVersionLast="47" xr6:coauthVersionMax="47" xr10:uidLastSave="{037FB98A-088F-47F9-9B3B-9FA4C03955E1}"/>
  <bookViews>
    <workbookView xWindow="-108" yWindow="-108" windowWidth="23256" windowHeight="12456" tabRatio="705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Gral'!$A$1:$G$78</definedName>
    <definedName name="Print_Area" localSheetId="0">'Balance Gral'!$A$1:$E$78</definedName>
    <definedName name="Print_Area" localSheetId="2">'Estado Resultados Acum'!$A$1:$D$54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12" i="1"/>
  <c r="G17" i="1"/>
  <c r="E49" i="1"/>
  <c r="E48" i="1"/>
  <c r="E30" i="1"/>
  <c r="E11" i="1"/>
  <c r="G51" i="1"/>
  <c r="G50" i="1"/>
  <c r="G49" i="1"/>
  <c r="G34" i="1"/>
  <c r="G38" i="1"/>
  <c r="G37" i="1"/>
  <c r="G23" i="1"/>
  <c r="G24" i="1"/>
  <c r="E37" i="1"/>
  <c r="E38" i="1"/>
  <c r="E36" i="1"/>
  <c r="E31" i="1"/>
  <c r="E32" i="1"/>
  <c r="E33" i="1"/>
  <c r="E34" i="1"/>
  <c r="E27" i="1"/>
  <c r="F30" i="5"/>
  <c r="F31" i="5"/>
  <c r="F35" i="5"/>
  <c r="F36" i="5"/>
  <c r="F37" i="5"/>
  <c r="D50" i="1"/>
  <c r="D37" i="1"/>
  <c r="D34" i="1"/>
  <c r="D17" i="1"/>
  <c r="D49" i="1"/>
  <c r="D68" i="1"/>
  <c r="D20" i="5"/>
  <c r="F20" i="5" s="1"/>
  <c r="D32" i="5"/>
  <c r="F32" i="5" s="1"/>
  <c r="D58" i="1"/>
  <c r="D62" i="1" s="1"/>
  <c r="D13" i="5"/>
  <c r="F13" i="5" s="1"/>
  <c r="D20" i="6"/>
  <c r="D67" i="1"/>
  <c r="D66" i="1"/>
  <c r="F12" i="5"/>
  <c r="D38" i="1" l="1"/>
  <c r="D51" i="1" s="1"/>
  <c r="D21" i="5"/>
  <c r="D26" i="5" s="1"/>
  <c r="D34" i="5" s="1"/>
  <c r="D69" i="1"/>
  <c r="D72" i="1" s="1"/>
  <c r="F17" i="5"/>
  <c r="F18" i="5"/>
  <c r="F19" i="5"/>
  <c r="F24" i="5"/>
  <c r="F29" i="5"/>
  <c r="F40" i="5"/>
  <c r="F11" i="5"/>
  <c r="E71" i="1"/>
  <c r="E70" i="1"/>
  <c r="E68" i="1"/>
  <c r="E67" i="1"/>
  <c r="E66" i="1"/>
  <c r="E60" i="1"/>
  <c r="E59" i="1"/>
  <c r="E57" i="1"/>
  <c r="E56" i="1"/>
  <c r="E55" i="1"/>
  <c r="E47" i="1"/>
  <c r="E45" i="1"/>
  <c r="E43" i="1"/>
  <c r="E41" i="1"/>
  <c r="E28" i="1"/>
  <c r="E22" i="1"/>
  <c r="E21" i="1"/>
  <c r="E20" i="1"/>
  <c r="E19" i="1"/>
  <c r="E16" i="1"/>
  <c r="E15" i="1"/>
  <c r="E14" i="1"/>
  <c r="E13" i="1"/>
  <c r="E10" i="1"/>
  <c r="E9" i="1"/>
  <c r="D23" i="1"/>
  <c r="D24" i="1" s="1"/>
  <c r="E17" i="1"/>
  <c r="D42" i="5" l="1"/>
  <c r="F34" i="5"/>
  <c r="D13" i="6"/>
  <c r="D21" i="6" s="1"/>
  <c r="D27" i="6" s="1"/>
  <c r="D32" i="6" s="1"/>
  <c r="D39" i="6" s="1"/>
  <c r="E50" i="1"/>
  <c r="F21" i="5" l="1"/>
  <c r="E24" i="1"/>
  <c r="E51" i="1"/>
  <c r="E62" i="1"/>
  <c r="D47" i="6" l="1"/>
  <c r="F26" i="5"/>
  <c r="E72" i="1"/>
  <c r="E58" i="1" l="1"/>
  <c r="F42" i="5" l="1"/>
  <c r="E69" i="1"/>
</calcChain>
</file>

<file path=xl/sharedStrings.xml><?xml version="1.0" encoding="utf-8"?>
<sst xmlns="http://schemas.openxmlformats.org/spreadsheetml/2006/main" count="147" uniqueCount="101">
  <si>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</si>
  <si>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</si>
  <si>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</si>
  <si>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</si>
  <si>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</si>
  <si>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</si>
  <si>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</si>
  <si>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</si>
  <si>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</si>
  <si>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</si>
  <si>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</si>
  <si>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</si>
  <si>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</si>
  <si>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</si>
  <si>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</si>
  <si>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</si>
  <si>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</si>
  <si>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</si>
  <si>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</si>
  <si>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</si>
  <si>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</si>
  <si>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</si>
  <si>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</si>
  <si>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</si>
  <si>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</si>
  <si>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</si>
  <si>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</si>
  <si>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</si>
  <si>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</si>
  <si>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</si>
  <si>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</si>
  <si>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</si>
  <si>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</si>
  <si>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</si>
  <si>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</si>
  <si>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</si>
  <si>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</si>
  <si>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</si>
  <si>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</si>
  <si>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</si>
  <si>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</si>
  <si>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</si>
  <si>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</si>
  <si>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</si>
  <si>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</si>
  <si>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</si>
  <si>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</si>
  <si>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</si>
  <si>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</si>
  <si>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</si>
  <si>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</si>
  <si>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</si>
  <si>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</si>
  <si>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</si>
  <si>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</si>
  <si>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</si>
  <si>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</si>
  <si>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</si>
  <si>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</si>
  <si>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</si>
  <si>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</si>
  <si>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</si>
  <si>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</si>
  <si>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</si>
  <si>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</si>
  <si>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</si>
  <si>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</si>
  <si>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</si>
  <si>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</si>
  <si>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</si>
  <si>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</si>
  <si>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</si>
  <si>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</si>
  <si>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</si>
  <si>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</si>
  <si>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</si>
  <si>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</si>
  <si>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</si>
  <si>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</si>
  <si>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</si>
  <si>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</si>
  <si>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</si>
  <si>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</si>
  <si>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</si>
  <si>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</si>
  <si>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</si>
  <si>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</si>
  <si>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</si>
  <si>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</si>
  <si>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</si>
  <si>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Pasivo No Corriente</t>
  </si>
  <si>
    <t>Periodo del 1 de enero al 31 de mayo de 2023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</si>
  <si>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</si>
  <si>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</si>
  <si>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</si>
  <si>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</si>
  <si>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</si>
  <si>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Balance General al 31 de julio de 2024</t>
  </si>
  <si>
    <t>Periodo del 1 al 31 de julio de 2024</t>
  </si>
  <si>
    <t>(En miles de Dólares de los Estados Unidos de América)</t>
  </si>
  <si>
    <t>(En miles 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</si>
</sst>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view="pageBreakPreview" topLeftCell="B14" zoomScale="106" zoomScaleNormal="100" zoomScaleSheetLayoutView="106" workbookViewId="0">
      <selection activeCell="F14" sqref="F1:G1048576"/>
    </sheetView>
  </sheetViews>
  <sheetFormatPr baseColWidth="10" defaultRowHeight="14.4"/>
  <cols>
    <col min="1" max="1" width="5.109375" hidden="1" customWidth="1"/>
    <col min="2" max="2" width="52.109375" customWidth="1"/>
    <col min="3" max="3" width="13.6640625" customWidth="1"/>
    <col min="4" max="4" width="17.5546875" hidden="1" customWidth="1"/>
    <col min="5" max="5" width="14.44140625" customWidth="1"/>
    <col min="6" max="6" width="11.44140625" hidden="1" customWidth="1"/>
    <col min="7" max="7" width="13" hidden="1" customWidth="1"/>
    <col min="8" max="8" width="11.44140625" customWidth="1"/>
    <col min="10" max="10" width="13" customWidth="1"/>
  </cols>
  <sheetData>
    <row r="1" spans="1:7">
      <c r="B1" s="17" t="s">
        <v>0</v>
      </c>
      <c r="C1" s="17"/>
      <c r="D1" s="17"/>
      <c r="E1" s="17"/>
    </row>
    <row r="2" spans="1:7">
      <c r="B2" s="17" t="s">
        <v>25</v>
      </c>
      <c r="C2" s="17"/>
      <c r="D2" s="17"/>
      <c r="E2" s="17"/>
    </row>
    <row r="3" spans="1:7">
      <c r="B3" s="17" t="s">
        <v>36</v>
      </c>
      <c r="C3" s="17"/>
      <c r="D3" s="17"/>
      <c r="E3" s="17"/>
    </row>
    <row r="4" spans="1:7">
      <c r="B4" s="17" t="s">
        <v>97</v>
      </c>
      <c r="C4" s="17"/>
      <c r="D4" s="17"/>
      <c r="E4" s="17"/>
    </row>
    <row r="5" spans="1:7">
      <c r="B5" s="17" t="s">
        <v>99</v>
      </c>
      <c r="C5" s="17"/>
      <c r="D5" s="17"/>
      <c r="E5" s="17"/>
    </row>
    <row r="6" spans="1:7" ht="7.5" customHeight="1">
      <c r="D6" s="1"/>
    </row>
    <row r="7" spans="1:7" ht="12" customHeight="1">
      <c r="A7">
        <v>1</v>
      </c>
      <c r="B7" s="2" t="s">
        <v>3</v>
      </c>
      <c r="C7" s="2"/>
    </row>
    <row r="8" spans="1:7" ht="12" customHeight="1">
      <c r="A8">
        <v>11</v>
      </c>
      <c r="B8" s="1" t="s">
        <v>4</v>
      </c>
      <c r="C8" s="1"/>
      <c r="D8" s="3"/>
    </row>
    <row r="9" spans="1:7" ht="12" customHeight="1">
      <c r="A9">
        <v>110</v>
      </c>
      <c r="B9" t="s">
        <v>23</v>
      </c>
      <c r="D9" s="3">
        <v>250</v>
      </c>
      <c r="E9" s="3">
        <f>ROUND((D9/1000),2)</f>
        <v>0.25</v>
      </c>
      <c r="G9" s="3">
        <v>0.25</v>
      </c>
    </row>
    <row r="10" spans="1:7" ht="12" customHeight="1">
      <c r="A10">
        <v>111</v>
      </c>
      <c r="B10" t="s">
        <v>24</v>
      </c>
      <c r="D10" s="3">
        <v>54308.78</v>
      </c>
      <c r="E10" s="3">
        <f t="shared" ref="E10:E72" si="0">ROUND((D10/1000),2)</f>
        <v>54.31</v>
      </c>
      <c r="G10" s="3">
        <v>54.31</v>
      </c>
    </row>
    <row r="11" spans="1:7" ht="12" customHeight="1">
      <c r="A11">
        <v>113</v>
      </c>
      <c r="B11" t="s">
        <v>22</v>
      </c>
      <c r="D11" s="3">
        <v>1686171.86</v>
      </c>
      <c r="E11" s="3">
        <f>ROUND((D11/1000),2)</f>
        <v>1686.17</v>
      </c>
      <c r="G11" s="3">
        <v>1686.17</v>
      </c>
    </row>
    <row r="12" spans="1:7" ht="12" customHeight="1">
      <c r="B12" t="s">
        <v>41</v>
      </c>
      <c r="D12" s="3">
        <v>546386.41</v>
      </c>
      <c r="E12" s="3">
        <f>ROUND((D12/1000),2)-0.01</f>
        <v>546.38</v>
      </c>
      <c r="G12" s="3">
        <v>546.38</v>
      </c>
    </row>
    <row r="13" spans="1:7" ht="12" hidden="1" customHeight="1">
      <c r="B13" t="s">
        <v>42</v>
      </c>
      <c r="D13" s="3"/>
      <c r="E13" s="3">
        <f t="shared" si="0"/>
        <v>0</v>
      </c>
      <c r="G13" s="3">
        <v>0</v>
      </c>
    </row>
    <row r="14" spans="1:7" ht="12" customHeight="1">
      <c r="A14">
        <v>117</v>
      </c>
      <c r="B14" t="s">
        <v>21</v>
      </c>
      <c r="D14" s="3">
        <v>1947.54</v>
      </c>
      <c r="E14" s="3">
        <f t="shared" si="0"/>
        <v>1.95</v>
      </c>
      <c r="G14" s="3">
        <v>1.95</v>
      </c>
    </row>
    <row r="15" spans="1:7" ht="12" customHeight="1">
      <c r="A15">
        <v>118</v>
      </c>
      <c r="B15" t="s">
        <v>20</v>
      </c>
      <c r="D15" s="3">
        <v>28685.78</v>
      </c>
      <c r="E15" s="3">
        <f t="shared" si="0"/>
        <v>28.69</v>
      </c>
      <c r="G15" s="3">
        <v>28.69</v>
      </c>
    </row>
    <row r="16" spans="1:7" ht="11.25" customHeight="1">
      <c r="A16">
        <v>119</v>
      </c>
      <c r="B16" t="s">
        <v>19</v>
      </c>
      <c r="D16" s="4">
        <v>24197.15</v>
      </c>
      <c r="E16" s="4">
        <f t="shared" si="0"/>
        <v>24.2</v>
      </c>
      <c r="G16" s="4">
        <v>24.2</v>
      </c>
    </row>
    <row r="17" spans="1:7" ht="15" customHeight="1">
      <c r="B17" s="1"/>
      <c r="C17" s="1"/>
      <c r="D17" s="8">
        <f>SUM(D9:D16)</f>
        <v>2341947.52</v>
      </c>
      <c r="E17" s="8">
        <f t="shared" si="0"/>
        <v>2341.9499999999998</v>
      </c>
      <c r="G17" s="8">
        <f>SUM(G9:G16)</f>
        <v>2341.9499999999998</v>
      </c>
    </row>
    <row r="18" spans="1:7" ht="12" customHeight="1">
      <c r="A18">
        <v>12</v>
      </c>
      <c r="B18" s="1" t="s">
        <v>5</v>
      </c>
      <c r="C18" s="1"/>
      <c r="D18" s="3"/>
      <c r="E18" s="3"/>
      <c r="G18" s="3"/>
    </row>
    <row r="19" spans="1:7" ht="12" customHeight="1">
      <c r="A19">
        <v>120</v>
      </c>
      <c r="B19" t="s">
        <v>6</v>
      </c>
      <c r="D19" s="3">
        <v>257463.52</v>
      </c>
      <c r="E19" s="3">
        <f t="shared" si="0"/>
        <v>257.45999999999998</v>
      </c>
      <c r="G19" s="3">
        <v>257.45999999999998</v>
      </c>
    </row>
    <row r="20" spans="1:7" ht="12" customHeight="1">
      <c r="A20">
        <v>121</v>
      </c>
      <c r="B20" t="s">
        <v>7</v>
      </c>
      <c r="D20" s="3">
        <v>32692.52</v>
      </c>
      <c r="E20" s="3">
        <f t="shared" si="0"/>
        <v>32.69</v>
      </c>
      <c r="G20" s="3">
        <v>32.69</v>
      </c>
    </row>
    <row r="21" spans="1:7" ht="12" customHeight="1">
      <c r="B21" t="s">
        <v>63</v>
      </c>
      <c r="C21" s="14"/>
      <c r="D21" s="3">
        <v>3102.9</v>
      </c>
      <c r="E21" s="3">
        <f t="shared" si="0"/>
        <v>3.1</v>
      </c>
      <c r="G21" s="3">
        <v>3.1</v>
      </c>
    </row>
    <row r="22" spans="1:7" ht="12" customHeight="1">
      <c r="A22">
        <v>125</v>
      </c>
      <c r="B22" t="s">
        <v>8</v>
      </c>
      <c r="D22" s="4">
        <v>1767.04</v>
      </c>
      <c r="E22" s="4">
        <f t="shared" si="0"/>
        <v>1.77</v>
      </c>
      <c r="G22" s="4">
        <v>1.77</v>
      </c>
    </row>
    <row r="23" spans="1:7" ht="13.5" customHeight="1">
      <c r="B23" s="1"/>
      <c r="C23" s="1"/>
      <c r="D23" s="8">
        <f>SUM(D19:D22)</f>
        <v>295025.98</v>
      </c>
      <c r="E23" s="8">
        <f>ROUND((D23/1000),2)-0.01</f>
        <v>295.02</v>
      </c>
      <c r="G23" s="8">
        <f>SUM(G19:G22)</f>
        <v>295.02</v>
      </c>
    </row>
    <row r="24" spans="1:7" ht="15" customHeight="1" thickBot="1">
      <c r="B24" s="1" t="s">
        <v>9</v>
      </c>
      <c r="C24" s="1"/>
      <c r="D24" s="7">
        <f>D17+D23</f>
        <v>2636973.5</v>
      </c>
      <c r="E24" s="7">
        <f t="shared" si="0"/>
        <v>2636.97</v>
      </c>
      <c r="G24" s="7">
        <f>+G23+G17</f>
        <v>2636.97</v>
      </c>
    </row>
    <row r="25" spans="1:7" ht="12" customHeight="1">
      <c r="A25">
        <v>2</v>
      </c>
      <c r="B25" s="2" t="s">
        <v>10</v>
      </c>
      <c r="C25" s="2"/>
      <c r="D25" s="3"/>
      <c r="E25" s="3"/>
      <c r="G25" s="3"/>
    </row>
    <row r="26" spans="1:7" ht="12" customHeight="1">
      <c r="A26">
        <v>21</v>
      </c>
      <c r="B26" s="1" t="s">
        <v>11</v>
      </c>
      <c r="C26" s="1"/>
      <c r="D26" s="3"/>
      <c r="E26" s="3"/>
      <c r="G26" s="3"/>
    </row>
    <row r="27" spans="1:7" ht="12" customHeight="1">
      <c r="B27" t="s">
        <v>94</v>
      </c>
      <c r="C27" s="1"/>
      <c r="D27" s="3">
        <v>949.04</v>
      </c>
      <c r="E27" s="3">
        <f t="shared" si="0"/>
        <v>0.95</v>
      </c>
      <c r="G27" s="3">
        <v>0.95</v>
      </c>
    </row>
    <row r="28" spans="1:7" ht="12" customHeight="1">
      <c r="A28">
        <v>213</v>
      </c>
      <c r="B28" t="s">
        <v>95</v>
      </c>
      <c r="D28" s="3">
        <v>39719.480000000003</v>
      </c>
      <c r="E28" s="3">
        <f t="shared" si="0"/>
        <v>39.72</v>
      </c>
      <c r="G28" s="3">
        <v>39.72</v>
      </c>
    </row>
    <row r="29" spans="1:7" ht="12" hidden="1" customHeight="1">
      <c r="B29" t="s">
        <v>93</v>
      </c>
      <c r="D29" s="3">
        <v>0</v>
      </c>
      <c r="E29" s="3"/>
      <c r="G29" s="3"/>
    </row>
    <row r="30" spans="1:7" ht="12" customHeight="1">
      <c r="B30" t="s">
        <v>18</v>
      </c>
      <c r="D30" s="3">
        <v>57085.98</v>
      </c>
      <c r="E30" s="3">
        <f>ROUND((D30/1000),2)-0.01</f>
        <v>57.080000000000005</v>
      </c>
      <c r="G30" s="3">
        <v>57.08</v>
      </c>
    </row>
    <row r="31" spans="1:7" ht="12" hidden="1" customHeight="1">
      <c r="B31" t="s">
        <v>17</v>
      </c>
      <c r="D31" s="3">
        <v>0</v>
      </c>
      <c r="E31" s="3">
        <f t="shared" si="0"/>
        <v>0</v>
      </c>
      <c r="G31" s="3">
        <v>0</v>
      </c>
    </row>
    <row r="32" spans="1:7" ht="12" customHeight="1">
      <c r="A32">
        <v>214</v>
      </c>
      <c r="B32" t="s">
        <v>43</v>
      </c>
      <c r="D32" s="3">
        <v>1837.77</v>
      </c>
      <c r="E32" s="3">
        <f t="shared" si="0"/>
        <v>1.84</v>
      </c>
      <c r="G32" s="3">
        <v>1.84</v>
      </c>
    </row>
    <row r="33" spans="1:7" ht="12" hidden="1" customHeight="1">
      <c r="B33" t="s">
        <v>66</v>
      </c>
      <c r="D33" s="3">
        <v>0</v>
      </c>
      <c r="E33" s="3">
        <f t="shared" si="0"/>
        <v>0</v>
      </c>
      <c r="G33" s="3">
        <v>0</v>
      </c>
    </row>
    <row r="34" spans="1:7" ht="12" customHeight="1">
      <c r="D34" s="8">
        <f>SUM(D27:D33)</f>
        <v>99592.27</v>
      </c>
      <c r="E34" s="8">
        <f t="shared" si="0"/>
        <v>99.59</v>
      </c>
      <c r="G34" s="8">
        <f>SUM(G27:G33)</f>
        <v>99.59</v>
      </c>
    </row>
    <row r="35" spans="1:7" ht="12" customHeight="1">
      <c r="B35" s="1" t="s">
        <v>90</v>
      </c>
      <c r="D35" s="3"/>
      <c r="E35" s="3"/>
      <c r="G35" s="3"/>
    </row>
    <row r="36" spans="1:7" ht="12" customHeight="1">
      <c r="B36" t="s">
        <v>96</v>
      </c>
      <c r="D36" s="3">
        <v>157637.79999999999</v>
      </c>
      <c r="E36" s="3">
        <f t="shared" si="0"/>
        <v>157.63999999999999</v>
      </c>
      <c r="G36" s="3">
        <v>157.63999999999999</v>
      </c>
    </row>
    <row r="37" spans="1:7" ht="12" customHeight="1">
      <c r="D37" s="8">
        <f>+D36</f>
        <v>157637.79999999999</v>
      </c>
      <c r="E37" s="8">
        <f>ROUND((D37/1000),2)</f>
        <v>157.63999999999999</v>
      </c>
      <c r="G37" s="8">
        <f>+G36</f>
        <v>157.63999999999999</v>
      </c>
    </row>
    <row r="38" spans="1:7" ht="13.5" customHeight="1">
      <c r="B38" s="1" t="s">
        <v>59</v>
      </c>
      <c r="C38" s="1"/>
      <c r="D38" s="8">
        <f>+D37+D34</f>
        <v>257230.07</v>
      </c>
      <c r="E38" s="8">
        <f t="shared" si="0"/>
        <v>257.23</v>
      </c>
      <c r="G38" s="8">
        <f>+G37+G34</f>
        <v>257.23</v>
      </c>
    </row>
    <row r="39" spans="1:7" ht="12" customHeight="1">
      <c r="A39">
        <v>3</v>
      </c>
      <c r="B39" s="1" t="s">
        <v>12</v>
      </c>
      <c r="C39" s="1"/>
      <c r="D39" s="3"/>
      <c r="E39" s="3"/>
      <c r="G39" s="3"/>
    </row>
    <row r="40" spans="1:7" ht="12" customHeight="1">
      <c r="A40">
        <v>31</v>
      </c>
      <c r="B40" s="1" t="s">
        <v>1</v>
      </c>
      <c r="C40" s="1"/>
      <c r="D40" s="3"/>
      <c r="E40" s="3"/>
      <c r="G40" s="3"/>
    </row>
    <row r="41" spans="1:7" ht="12" customHeight="1">
      <c r="A41">
        <v>310</v>
      </c>
      <c r="B41" t="s">
        <v>13</v>
      </c>
      <c r="D41" s="3">
        <v>1400000</v>
      </c>
      <c r="E41" s="3">
        <f t="shared" si="0"/>
        <v>1400</v>
      </c>
      <c r="G41" s="3">
        <v>1400</v>
      </c>
    </row>
    <row r="42" spans="1:7" ht="12" customHeight="1">
      <c r="B42" s="1" t="s">
        <v>51</v>
      </c>
      <c r="C42" s="1"/>
      <c r="D42" s="3"/>
      <c r="E42" s="3"/>
      <c r="G42" s="3"/>
    </row>
    <row r="43" spans="1:7" ht="12" customHeight="1">
      <c r="B43" t="s">
        <v>51</v>
      </c>
      <c r="D43" s="3">
        <v>260000</v>
      </c>
      <c r="E43" s="3">
        <f t="shared" si="0"/>
        <v>260</v>
      </c>
      <c r="G43" s="3">
        <v>260</v>
      </c>
    </row>
    <row r="44" spans="1:7" ht="12" hidden="1" customHeight="1">
      <c r="B44" s="1" t="s">
        <v>2</v>
      </c>
      <c r="C44" s="1"/>
      <c r="D44" s="3"/>
      <c r="E44" s="3"/>
      <c r="G44" s="3"/>
    </row>
    <row r="45" spans="1:7" ht="12" hidden="1" customHeight="1">
      <c r="B45" t="s">
        <v>52</v>
      </c>
      <c r="D45" s="3">
        <v>0</v>
      </c>
      <c r="E45" s="3">
        <f t="shared" si="0"/>
        <v>0</v>
      </c>
      <c r="G45" s="3">
        <v>0</v>
      </c>
    </row>
    <row r="46" spans="1:7" ht="12" customHeight="1">
      <c r="A46">
        <v>34</v>
      </c>
      <c r="B46" s="1" t="s">
        <v>14</v>
      </c>
      <c r="C46" s="1"/>
      <c r="D46" s="3"/>
      <c r="E46" s="3"/>
      <c r="G46" s="3"/>
    </row>
    <row r="47" spans="1:7" ht="12" customHeight="1">
      <c r="B47" t="s">
        <v>44</v>
      </c>
      <c r="D47" s="3">
        <v>175747.67</v>
      </c>
      <c r="E47" s="3">
        <f t="shared" si="0"/>
        <v>175.75</v>
      </c>
      <c r="G47" s="3">
        <v>175.75</v>
      </c>
    </row>
    <row r="48" spans="1:7" ht="12" customHeight="1">
      <c r="A48">
        <v>341</v>
      </c>
      <c r="B48" t="s">
        <v>15</v>
      </c>
      <c r="D48" s="4">
        <v>543995.76</v>
      </c>
      <c r="E48" s="4">
        <f>ROUND((D48/1000),2)-0.01</f>
        <v>543.99</v>
      </c>
      <c r="G48" s="4">
        <v>543.99</v>
      </c>
    </row>
    <row r="49" spans="2:10" ht="13.5" customHeight="1">
      <c r="D49" s="3">
        <f>SUM(D47:D48)</f>
        <v>719743.43</v>
      </c>
      <c r="E49" s="3">
        <f>ROUND((D49/1000),2)</f>
        <v>719.74</v>
      </c>
      <c r="G49" s="3">
        <f>SUM(G47:G48)</f>
        <v>719.74</v>
      </c>
    </row>
    <row r="50" spans="2:10" ht="13.5" customHeight="1">
      <c r="B50" s="1" t="s">
        <v>60</v>
      </c>
      <c r="C50" s="1"/>
      <c r="D50" s="6">
        <f>SUM(D41:D48)</f>
        <v>2379743.4299999997</v>
      </c>
      <c r="E50" s="6">
        <f t="shared" si="0"/>
        <v>2379.7399999999998</v>
      </c>
      <c r="G50" s="6">
        <f>SUM(G41:G48)</f>
        <v>2379.7399999999998</v>
      </c>
    </row>
    <row r="51" spans="2:10" ht="15" customHeight="1" thickBot="1">
      <c r="B51" s="1" t="s">
        <v>16</v>
      </c>
      <c r="C51" s="1"/>
      <c r="D51" s="7">
        <f>D38+D50</f>
        <v>2636973.4999999995</v>
      </c>
      <c r="E51" s="7">
        <f t="shared" si="0"/>
        <v>2636.97</v>
      </c>
      <c r="G51" s="7">
        <f>+G50+G38</f>
        <v>2636.97</v>
      </c>
      <c r="H51" s="10"/>
      <c r="I51" s="10"/>
      <c r="J51" s="3"/>
    </row>
    <row r="52" spans="2:10" ht="6.75" customHeight="1">
      <c r="B52" s="1"/>
      <c r="C52" s="1"/>
      <c r="D52" s="5"/>
      <c r="E52" s="5"/>
      <c r="G52" s="5"/>
    </row>
    <row r="53" spans="2:10" ht="12" customHeight="1">
      <c r="B53" s="1" t="s">
        <v>53</v>
      </c>
      <c r="C53" s="1"/>
      <c r="D53" s="5"/>
      <c r="E53" s="5"/>
      <c r="G53" s="5"/>
    </row>
    <row r="54" spans="2:10">
      <c r="B54" s="1" t="s">
        <v>54</v>
      </c>
      <c r="C54" s="1"/>
      <c r="D54" s="5"/>
      <c r="E54" s="5"/>
      <c r="G54" s="5"/>
    </row>
    <row r="55" spans="2:10">
      <c r="B55" t="s">
        <v>77</v>
      </c>
      <c r="C55" s="1"/>
      <c r="D55" s="3">
        <v>73400.89</v>
      </c>
      <c r="E55" s="3">
        <f t="shared" si="0"/>
        <v>73.400000000000006</v>
      </c>
      <c r="G55" s="3">
        <v>73.400000000000006</v>
      </c>
    </row>
    <row r="56" spans="2:10" hidden="1">
      <c r="B56" t="s">
        <v>61</v>
      </c>
      <c r="C56" s="1"/>
      <c r="D56" s="3">
        <v>0</v>
      </c>
      <c r="E56" s="3">
        <f t="shared" si="0"/>
        <v>0</v>
      </c>
      <c r="G56" s="3">
        <v>0</v>
      </c>
    </row>
    <row r="57" spans="2:10">
      <c r="B57" t="s">
        <v>55</v>
      </c>
      <c r="D57" s="3">
        <v>143476478.13</v>
      </c>
      <c r="E57" s="3">
        <f t="shared" si="0"/>
        <v>143476.48000000001</v>
      </c>
      <c r="G57" s="3">
        <v>143476.48000000001</v>
      </c>
    </row>
    <row r="58" spans="2:10" ht="13.5" hidden="1" customHeight="1">
      <c r="B58" s="1"/>
      <c r="C58" s="1"/>
      <c r="D58" s="8">
        <f>SUM(D55:D57)</f>
        <v>143549879.01999998</v>
      </c>
      <c r="E58" s="8">
        <f t="shared" si="0"/>
        <v>143549.88</v>
      </c>
      <c r="G58" s="8">
        <v>143549.88</v>
      </c>
    </row>
    <row r="59" spans="2:10" ht="9.75" hidden="1" customHeight="1">
      <c r="B59" s="1" t="s">
        <v>71</v>
      </c>
      <c r="C59" s="1"/>
      <c r="D59" s="5"/>
      <c r="E59" s="5">
        <f t="shared" si="0"/>
        <v>0</v>
      </c>
      <c r="G59" s="5">
        <v>0</v>
      </c>
    </row>
    <row r="60" spans="2:10" ht="15" hidden="1" customHeight="1">
      <c r="B60" t="s">
        <v>88</v>
      </c>
      <c r="C60" s="1"/>
      <c r="D60" s="3"/>
      <c r="E60" s="3">
        <f t="shared" si="0"/>
        <v>0</v>
      </c>
      <c r="G60" s="3">
        <v>0</v>
      </c>
    </row>
    <row r="61" spans="2:10" ht="5.25" hidden="1" customHeight="1">
      <c r="C61" s="1"/>
      <c r="D61" s="3"/>
      <c r="E61" s="3"/>
      <c r="G61" s="3"/>
    </row>
    <row r="62" spans="2:10" ht="14.25" customHeight="1">
      <c r="B62" s="1" t="s">
        <v>72</v>
      </c>
      <c r="C62" s="1"/>
      <c r="D62" s="8">
        <f>SUM(D58:D60)</f>
        <v>143549879.01999998</v>
      </c>
      <c r="E62" s="8">
        <f t="shared" si="0"/>
        <v>143549.88</v>
      </c>
      <c r="G62" s="8">
        <v>143549.88</v>
      </c>
    </row>
    <row r="63" spans="2:10" ht="13.5" customHeight="1">
      <c r="B63" s="1"/>
      <c r="C63" s="1"/>
      <c r="D63" s="5"/>
      <c r="E63" s="5"/>
      <c r="G63" s="5"/>
    </row>
    <row r="64" spans="2:10" ht="12" customHeight="1">
      <c r="B64" s="1" t="s">
        <v>56</v>
      </c>
      <c r="C64" s="1"/>
    </row>
    <row r="65" spans="2:7" ht="12" customHeight="1">
      <c r="B65" s="1" t="s">
        <v>57</v>
      </c>
      <c r="C65" s="1"/>
      <c r="D65" s="3"/>
      <c r="E65" s="3"/>
      <c r="G65" s="3"/>
    </row>
    <row r="66" spans="2:7">
      <c r="B66" t="s">
        <v>78</v>
      </c>
      <c r="C66" s="1"/>
      <c r="D66" s="3">
        <f>+D55</f>
        <v>73400.89</v>
      </c>
      <c r="E66" s="3">
        <f t="shared" si="0"/>
        <v>73.400000000000006</v>
      </c>
      <c r="G66" s="3">
        <v>73.400000000000006</v>
      </c>
    </row>
    <row r="67" spans="2:7" hidden="1">
      <c r="B67" t="s">
        <v>62</v>
      </c>
      <c r="D67" s="3">
        <f>+D56</f>
        <v>0</v>
      </c>
      <c r="E67" s="3">
        <f t="shared" si="0"/>
        <v>0</v>
      </c>
      <c r="G67" s="3">
        <v>0</v>
      </c>
    </row>
    <row r="68" spans="2:7">
      <c r="B68" t="s">
        <v>58</v>
      </c>
      <c r="D68" s="3">
        <f>+D57</f>
        <v>143476478.13</v>
      </c>
      <c r="E68" s="3">
        <f t="shared" si="0"/>
        <v>143476.48000000001</v>
      </c>
      <c r="G68" s="3">
        <v>143476.48000000001</v>
      </c>
    </row>
    <row r="69" spans="2:7" ht="15" hidden="1" customHeight="1">
      <c r="B69" s="1"/>
      <c r="C69" s="1"/>
      <c r="D69" s="8">
        <f>SUM(D66:D68)</f>
        <v>143549879.01999998</v>
      </c>
      <c r="E69" s="8">
        <f t="shared" si="0"/>
        <v>143549.88</v>
      </c>
      <c r="G69" s="8">
        <v>143549.88</v>
      </c>
    </row>
    <row r="70" spans="2:7" ht="14.25" hidden="1" customHeight="1">
      <c r="B70" s="1" t="s">
        <v>74</v>
      </c>
      <c r="C70" s="1"/>
      <c r="D70" s="5"/>
      <c r="E70" s="5">
        <f t="shared" si="0"/>
        <v>0</v>
      </c>
      <c r="G70" s="5">
        <v>0</v>
      </c>
    </row>
    <row r="71" spans="2:7" hidden="1">
      <c r="B71" t="s">
        <v>89</v>
      </c>
      <c r="C71" s="1"/>
      <c r="D71" s="3">
        <v>0</v>
      </c>
      <c r="E71" s="3">
        <f t="shared" si="0"/>
        <v>0</v>
      </c>
      <c r="G71" s="3">
        <v>0</v>
      </c>
    </row>
    <row r="72" spans="2:7">
      <c r="B72" s="1" t="s">
        <v>73</v>
      </c>
      <c r="C72" s="1"/>
      <c r="D72" s="8">
        <f>SUM(D69:D71)</f>
        <v>143549879.01999998</v>
      </c>
      <c r="E72" s="8">
        <f t="shared" si="0"/>
        <v>143549.88</v>
      </c>
      <c r="G72" s="8">
        <v>143549.88</v>
      </c>
    </row>
    <row r="73" spans="2:7" ht="10.5" customHeight="1">
      <c r="D73" s="5"/>
    </row>
    <row r="74" spans="2:7" ht="10.5" customHeight="1">
      <c r="D74" s="5"/>
    </row>
    <row r="75" spans="2:7" ht="10.5" customHeight="1">
      <c r="D75" s="5"/>
    </row>
    <row r="76" spans="2:7" ht="18" customHeight="1"/>
    <row r="77" spans="2:7">
      <c r="B77" s="11" t="s">
        <v>65</v>
      </c>
      <c r="C77" s="16" t="s">
        <v>75</v>
      </c>
      <c r="D77" s="16"/>
      <c r="E77" s="16"/>
    </row>
    <row r="78" spans="2:7" ht="15" customHeight="1">
      <c r="B78" t="s">
        <v>64</v>
      </c>
      <c r="C78" s="16" t="s">
        <v>83</v>
      </c>
      <c r="D78" s="16"/>
      <c r="E78" s="16"/>
    </row>
    <row r="79" spans="2:7" ht="9" customHeight="1"/>
    <row r="80" spans="2:7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7">
    <mergeCell ref="C77:E77"/>
    <mergeCell ref="C78:E78"/>
    <mergeCell ref="B1:E1"/>
    <mergeCell ref="B2:E2"/>
    <mergeCell ref="B3:E3"/>
    <mergeCell ref="B4:E4"/>
    <mergeCell ref="B5:E5"/>
  </mergeCells>
  <printOptions horizontalCentered="1"/>
  <pageMargins left="0.78740157480314965" right="0.78740157480314965" top="0.38" bottom="0.31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4"/>
  <sheetViews>
    <sheetView showGridLines="0" view="pageBreakPreview" topLeftCell="B4" zoomScaleNormal="95" zoomScaleSheetLayoutView="100" workbookViewId="0">
      <selection activeCell="L47" sqref="L47"/>
    </sheetView>
  </sheetViews>
  <sheetFormatPr baseColWidth="10" defaultRowHeight="14.4"/>
  <cols>
    <col min="1" max="1" width="4.33203125" hidden="1" customWidth="1"/>
    <col min="2" max="2" width="55.109375" customWidth="1"/>
    <col min="3" max="3" width="19" customWidth="1"/>
    <col min="4" max="4" width="13.88671875" hidden="1" customWidth="1"/>
    <col min="5" max="5" width="4.109375" hidden="1" customWidth="1"/>
    <col min="6" max="6" width="13.6640625" customWidth="1"/>
  </cols>
  <sheetData>
    <row r="2" spans="1:6">
      <c r="B2" s="17" t="s">
        <v>0</v>
      </c>
      <c r="C2" s="17"/>
      <c r="D2" s="17"/>
      <c r="E2" s="17"/>
      <c r="F2" s="17"/>
    </row>
    <row r="3" spans="1:6">
      <c r="B3" s="17" t="s">
        <v>25</v>
      </c>
      <c r="C3" s="17"/>
      <c r="D3" s="17"/>
      <c r="E3" s="17"/>
      <c r="F3" s="17"/>
    </row>
    <row r="4" spans="1:6">
      <c r="B4" s="17" t="s">
        <v>36</v>
      </c>
      <c r="C4" s="17"/>
      <c r="D4" s="17"/>
      <c r="E4" s="17"/>
      <c r="F4" s="17"/>
    </row>
    <row r="5" spans="1:6">
      <c r="B5" s="17" t="s">
        <v>49</v>
      </c>
      <c r="C5" s="17"/>
      <c r="D5" s="17"/>
      <c r="E5" s="17"/>
      <c r="F5" s="17"/>
    </row>
    <row r="6" spans="1:6">
      <c r="B6" s="17" t="s">
        <v>98</v>
      </c>
      <c r="C6" s="17"/>
      <c r="D6" s="17"/>
      <c r="E6" s="17"/>
      <c r="F6" s="17"/>
    </row>
    <row r="7" spans="1:6">
      <c r="B7" s="17" t="s">
        <v>100</v>
      </c>
      <c r="C7" s="17"/>
      <c r="D7" s="17"/>
      <c r="E7" s="17"/>
      <c r="F7" s="17"/>
    </row>
    <row r="8" spans="1:6" ht="18" customHeight="1">
      <c r="B8" s="9"/>
      <c r="C8" s="9"/>
      <c r="D8" s="9"/>
      <c r="E8" s="9"/>
    </row>
    <row r="9" spans="1:6" ht="15.6">
      <c r="A9">
        <v>5</v>
      </c>
      <c r="B9" s="2" t="s">
        <v>26</v>
      </c>
      <c r="C9" s="2"/>
    </row>
    <row r="10" spans="1:6">
      <c r="A10">
        <v>51</v>
      </c>
      <c r="B10" s="1" t="s">
        <v>27</v>
      </c>
      <c r="C10" s="1"/>
      <c r="D10" s="5"/>
      <c r="E10" s="5"/>
    </row>
    <row r="11" spans="1:6">
      <c r="A11">
        <v>510</v>
      </c>
      <c r="B11" t="s">
        <v>48</v>
      </c>
      <c r="C11" s="1"/>
      <c r="D11" s="4">
        <v>96091.25</v>
      </c>
      <c r="E11" s="3"/>
      <c r="F11" s="3">
        <f>ROUND((D11/1000),2)</f>
        <v>96.09</v>
      </c>
    </row>
    <row r="12" spans="1:6" ht="15" hidden="1" customHeight="1">
      <c r="B12" t="s">
        <v>45</v>
      </c>
      <c r="C12" s="1"/>
      <c r="D12" s="4">
        <v>0</v>
      </c>
      <c r="E12" s="3"/>
      <c r="F12" s="3">
        <f>ROUND((D12/1000),2)-0.01</f>
        <v>-0.01</v>
      </c>
    </row>
    <row r="13" spans="1:6" ht="14.25" customHeight="1">
      <c r="D13" s="3">
        <f>+D11+D12</f>
        <v>96091.25</v>
      </c>
      <c r="E13" s="3"/>
      <c r="F13" s="6">
        <f>ROUND((D13/1000),2)</f>
        <v>96.09</v>
      </c>
    </row>
    <row r="14" spans="1:6" ht="14.25" customHeight="1">
      <c r="D14" s="3"/>
      <c r="E14" s="3"/>
      <c r="F14" s="3"/>
    </row>
    <row r="15" spans="1:6">
      <c r="A15">
        <v>4</v>
      </c>
      <c r="B15" s="1" t="s">
        <v>31</v>
      </c>
      <c r="C15" s="1"/>
    </row>
    <row r="16" spans="1:6">
      <c r="A16">
        <v>41</v>
      </c>
      <c r="B16" s="1" t="s">
        <v>30</v>
      </c>
      <c r="C16" s="1"/>
      <c r="D16" s="5"/>
      <c r="E16" s="5"/>
      <c r="F16" s="5"/>
    </row>
    <row r="17" spans="1:6" hidden="1">
      <c r="A17">
        <v>410</v>
      </c>
      <c r="B17" t="s">
        <v>46</v>
      </c>
      <c r="D17" s="3">
        <v>0</v>
      </c>
      <c r="E17" s="3"/>
      <c r="F17" s="3">
        <f t="shared" ref="F17:F42" si="0">ROUND((D17/1000),2)</f>
        <v>0</v>
      </c>
    </row>
    <row r="18" spans="1:6">
      <c r="A18">
        <v>411</v>
      </c>
      <c r="B18" t="s">
        <v>28</v>
      </c>
      <c r="D18" s="3">
        <v>74358.94</v>
      </c>
      <c r="E18" s="3"/>
      <c r="F18" s="3">
        <f t="shared" si="0"/>
        <v>74.36</v>
      </c>
    </row>
    <row r="19" spans="1:6">
      <c r="A19">
        <v>412</v>
      </c>
      <c r="B19" t="s">
        <v>29</v>
      </c>
      <c r="D19" s="4">
        <v>2948.5</v>
      </c>
      <c r="E19" s="3"/>
      <c r="F19" s="4">
        <f t="shared" si="0"/>
        <v>2.95</v>
      </c>
    </row>
    <row r="20" spans="1:6">
      <c r="D20" s="3">
        <f>SUM(D17:D19)</f>
        <v>77307.44</v>
      </c>
      <c r="E20" s="3"/>
      <c r="F20" s="3">
        <f>ROUND((D20/1000),2)</f>
        <v>77.31</v>
      </c>
    </row>
    <row r="21" spans="1:6" ht="15" thickBot="1">
      <c r="B21" s="1" t="s">
        <v>50</v>
      </c>
      <c r="C21" s="1"/>
      <c r="D21" s="7">
        <f>D13-D20</f>
        <v>18783.809999999998</v>
      </c>
      <c r="E21" s="5"/>
      <c r="F21" s="7">
        <f t="shared" si="0"/>
        <v>18.78</v>
      </c>
    </row>
    <row r="22" spans="1:6" ht="7.5" customHeight="1">
      <c r="B22" s="1"/>
      <c r="C22" s="1"/>
      <c r="D22" s="5"/>
      <c r="E22" s="5"/>
      <c r="F22" s="5"/>
    </row>
    <row r="23" spans="1:6">
      <c r="A23">
        <v>52</v>
      </c>
      <c r="B23" s="1" t="s">
        <v>32</v>
      </c>
      <c r="C23" s="1"/>
      <c r="D23" s="3"/>
      <c r="E23" s="3"/>
      <c r="F23" s="3"/>
    </row>
    <row r="24" spans="1:6">
      <c r="A24">
        <v>521</v>
      </c>
      <c r="B24" t="s">
        <v>33</v>
      </c>
      <c r="D24" s="3">
        <v>8966.98</v>
      </c>
      <c r="E24" s="3"/>
      <c r="F24" s="3">
        <f t="shared" si="0"/>
        <v>8.9700000000000006</v>
      </c>
    </row>
    <row r="25" spans="1:6" ht="11.25" customHeight="1">
      <c r="D25" s="3"/>
      <c r="E25" s="3"/>
      <c r="F25" s="3"/>
    </row>
    <row r="26" spans="1:6" ht="15" thickBot="1">
      <c r="B26" s="1" t="s">
        <v>82</v>
      </c>
      <c r="C26" s="1"/>
      <c r="D26" s="7">
        <f>D21+D24</f>
        <v>27750.789999999997</v>
      </c>
      <c r="E26" s="5"/>
      <c r="F26" s="7">
        <f t="shared" si="0"/>
        <v>27.75</v>
      </c>
    </row>
    <row r="27" spans="1:6" ht="9" customHeight="1">
      <c r="B27" s="1"/>
      <c r="C27" s="1"/>
      <c r="D27" s="5"/>
      <c r="E27" s="5"/>
      <c r="F27" s="5"/>
    </row>
    <row r="28" spans="1:6">
      <c r="A28">
        <v>42</v>
      </c>
      <c r="B28" s="1" t="s">
        <v>35</v>
      </c>
      <c r="C28" s="1"/>
      <c r="D28" s="3"/>
      <c r="E28" s="3"/>
      <c r="F28" s="3"/>
    </row>
    <row r="29" spans="1:6">
      <c r="A29">
        <v>421</v>
      </c>
      <c r="B29" t="s">
        <v>34</v>
      </c>
      <c r="D29" s="3">
        <v>21.8</v>
      </c>
      <c r="E29" s="3"/>
      <c r="F29" s="3">
        <f t="shared" si="0"/>
        <v>0.02</v>
      </c>
    </row>
    <row r="30" spans="1:6">
      <c r="B30" t="s">
        <v>92</v>
      </c>
      <c r="D30" s="3">
        <v>1343.56</v>
      </c>
      <c r="E30" s="3"/>
      <c r="F30" s="3">
        <f t="shared" si="0"/>
        <v>1.34</v>
      </c>
    </row>
    <row r="31" spans="1:6" hidden="1">
      <c r="B31" t="s">
        <v>80</v>
      </c>
      <c r="D31" s="3">
        <v>0</v>
      </c>
      <c r="E31" s="3"/>
      <c r="F31" s="3">
        <f t="shared" si="0"/>
        <v>0</v>
      </c>
    </row>
    <row r="32" spans="1:6">
      <c r="D32" s="6">
        <f>SUM(D29:D31)</f>
        <v>1365.36</v>
      </c>
      <c r="E32" s="3"/>
      <c r="F32" s="6">
        <f>ROUND((D32/1000),2)-0.01</f>
        <v>1.36</v>
      </c>
    </row>
    <row r="33" spans="2:6" ht="9" customHeight="1">
      <c r="D33" s="3"/>
      <c r="E33" s="3"/>
      <c r="F33" s="3"/>
    </row>
    <row r="34" spans="2:6">
      <c r="B34" s="1" t="s">
        <v>67</v>
      </c>
      <c r="D34" s="4">
        <f>D26-D32</f>
        <v>26385.429999999997</v>
      </c>
      <c r="E34" s="3"/>
      <c r="F34" s="4">
        <f t="shared" si="0"/>
        <v>26.39</v>
      </c>
    </row>
    <row r="35" spans="2:6" ht="9" hidden="1" customHeight="1">
      <c r="D35" s="3"/>
      <c r="E35" s="3"/>
      <c r="F35" s="3">
        <f t="shared" si="0"/>
        <v>0</v>
      </c>
    </row>
    <row r="36" spans="2:6" ht="15" hidden="1" customHeight="1">
      <c r="B36" s="1" t="s">
        <v>68</v>
      </c>
      <c r="D36" s="3"/>
      <c r="E36" s="3"/>
      <c r="F36" s="3">
        <f t="shared" si="0"/>
        <v>0</v>
      </c>
    </row>
    <row r="37" spans="2:6" ht="15" hidden="1" customHeight="1">
      <c r="B37" t="s">
        <v>68</v>
      </c>
      <c r="D37" s="3">
        <v>0</v>
      </c>
      <c r="E37" s="3"/>
      <c r="F37" s="3">
        <f t="shared" si="0"/>
        <v>0</v>
      </c>
    </row>
    <row r="38" spans="2:6" ht="9" customHeight="1">
      <c r="D38" s="3"/>
      <c r="E38" s="3"/>
      <c r="F38" s="3"/>
    </row>
    <row r="39" spans="2:6" ht="15" customHeight="1">
      <c r="B39" s="1" t="s">
        <v>76</v>
      </c>
      <c r="D39" s="3"/>
      <c r="E39" s="3"/>
      <c r="F39" s="3"/>
    </row>
    <row r="40" spans="2:6">
      <c r="B40" t="s">
        <v>76</v>
      </c>
      <c r="D40" s="3">
        <v>2630.29</v>
      </c>
      <c r="E40" s="3"/>
      <c r="F40" s="3">
        <f t="shared" si="0"/>
        <v>2.63</v>
      </c>
    </row>
    <row r="41" spans="2:6" ht="12" customHeight="1">
      <c r="D41" s="3"/>
      <c r="E41" s="3"/>
      <c r="F41" s="3"/>
    </row>
    <row r="42" spans="2:6" ht="15" customHeight="1" thickBot="1">
      <c r="B42" s="1" t="s">
        <v>81</v>
      </c>
      <c r="D42" s="7">
        <f>+D34+D37-D40</f>
        <v>23755.139999999996</v>
      </c>
      <c r="E42" s="5"/>
      <c r="F42" s="7">
        <f t="shared" si="0"/>
        <v>23.76</v>
      </c>
    </row>
    <row r="43" spans="2:6" ht="11.25" customHeight="1">
      <c r="B43" s="1"/>
      <c r="D43" s="3"/>
      <c r="E43" s="3"/>
    </row>
    <row r="49" spans="2:6">
      <c r="B49" t="s">
        <v>65</v>
      </c>
      <c r="C49" s="16" t="s">
        <v>75</v>
      </c>
      <c r="D49" s="16"/>
      <c r="E49" s="16"/>
      <c r="F49" s="16"/>
    </row>
    <row r="50" spans="2:6">
      <c r="B50" t="s">
        <v>84</v>
      </c>
      <c r="C50" s="16" t="s">
        <v>83</v>
      </c>
      <c r="D50" s="16"/>
      <c r="E50" s="16"/>
      <c r="F50" s="16"/>
    </row>
    <row r="53" spans="2:6" hidden="1">
      <c r="B53" t="s">
        <v>37</v>
      </c>
      <c r="C53" t="s">
        <v>39</v>
      </c>
    </row>
    <row r="54" spans="2:6" hidden="1">
      <c r="B54" t="s">
        <v>38</v>
      </c>
      <c r="C54" t="s">
        <v>40</v>
      </c>
    </row>
  </sheetData>
  <mergeCells count="8">
    <mergeCell ref="C49:F49"/>
    <mergeCell ref="C50:F50"/>
    <mergeCell ref="B2:F2"/>
    <mergeCell ref="B3:F3"/>
    <mergeCell ref="B4:F4"/>
    <mergeCell ref="B5:F5"/>
    <mergeCell ref="B6:F6"/>
    <mergeCell ref="B7:F7"/>
  </mergeCells>
  <printOptions horizontalCentered="1"/>
  <pageMargins left="0.78740157480314965" right="0.78740157480314965" top="1.3524015748031495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16" zoomScaleNormal="100" workbookViewId="0">
      <selection activeCell="B47" sqref="B47"/>
    </sheetView>
  </sheetViews>
  <sheetFormatPr baseColWidth="10" defaultRowHeight="14.4"/>
  <cols>
    <col min="1" max="1" width="3.88671875" hidden="1" customWidth="1"/>
    <col min="2" max="2" width="55.109375" customWidth="1"/>
    <col min="3" max="3" width="18.88671875" customWidth="1"/>
    <col min="4" max="4" width="13.88671875" customWidth="1"/>
    <col min="6" max="6" width="15" customWidth="1"/>
    <col min="8" max="8" width="12.5546875" bestFit="1" customWidth="1"/>
  </cols>
  <sheetData>
    <row r="2" spans="1:8">
      <c r="B2" s="17" t="s">
        <v>0</v>
      </c>
      <c r="C2" s="17"/>
      <c r="D2" s="17"/>
    </row>
    <row r="3" spans="1:8">
      <c r="B3" s="17" t="s">
        <v>25</v>
      </c>
      <c r="C3" s="17"/>
      <c r="D3" s="17"/>
    </row>
    <row r="4" spans="1:8">
      <c r="B4" s="17" t="s">
        <v>36</v>
      </c>
      <c r="C4" s="17"/>
      <c r="D4" s="17"/>
    </row>
    <row r="5" spans="1:8">
      <c r="B5" s="17" t="s">
        <v>49</v>
      </c>
      <c r="C5" s="17"/>
      <c r="D5" s="17"/>
    </row>
    <row r="6" spans="1:8">
      <c r="B6" s="17" t="s">
        <v>91</v>
      </c>
      <c r="C6" s="17"/>
      <c r="D6" s="17"/>
    </row>
    <row r="7" spans="1:8">
      <c r="B7" s="17" t="s">
        <v>85</v>
      </c>
      <c r="C7" s="17"/>
      <c r="D7" s="17"/>
    </row>
    <row r="8" spans="1:8">
      <c r="B8" s="9"/>
      <c r="C8" s="9"/>
      <c r="D8" s="9"/>
    </row>
    <row r="9" spans="1:8" ht="15.6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614863.32999999996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614863.32999999996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43197.25</v>
      </c>
    </row>
    <row r="18" spans="1:4">
      <c r="A18">
        <v>411</v>
      </c>
      <c r="B18" t="s">
        <v>28</v>
      </c>
      <c r="D18" s="3">
        <v>284549.28000000003</v>
      </c>
    </row>
    <row r="19" spans="1:4">
      <c r="A19">
        <v>412</v>
      </c>
      <c r="B19" t="s">
        <v>29</v>
      </c>
      <c r="D19" s="4">
        <v>14979</v>
      </c>
    </row>
    <row r="20" spans="1:4">
      <c r="D20" s="3">
        <f>SUM(D17:D19)</f>
        <v>342725.53</v>
      </c>
    </row>
    <row r="21" spans="1:4" ht="15" thickBot="1">
      <c r="B21" s="1" t="s">
        <v>50</v>
      </c>
      <c r="C21" s="1"/>
      <c r="D21" s="7">
        <f>D13-D20</f>
        <v>272137.79999999993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55700.86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" thickBot="1">
      <c r="B27" s="13" t="s">
        <v>79</v>
      </c>
      <c r="C27" s="1"/>
      <c r="D27" s="7">
        <f>D21+D24</f>
        <v>327838.65999999992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327838.65999999992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106.6</v>
      </c>
    </row>
    <row r="36" spans="2:9">
      <c r="B36" t="s">
        <v>92</v>
      </c>
      <c r="D36" s="3">
        <v>7446.58</v>
      </c>
    </row>
    <row r="37" spans="2:9">
      <c r="B37" t="s">
        <v>80</v>
      </c>
      <c r="D37" s="3">
        <v>1068.52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319216.9599999999</v>
      </c>
    </row>
    <row r="40" spans="2:9" ht="8.25" customHeight="1">
      <c r="B40" s="1"/>
    </row>
    <row r="41" spans="2:9" ht="15" customHeight="1">
      <c r="B41" s="1" t="s">
        <v>68</v>
      </c>
    </row>
    <row r="42" spans="2:9" ht="15" customHeight="1">
      <c r="B42" t="s">
        <v>68</v>
      </c>
      <c r="D42" s="3">
        <v>132.74</v>
      </c>
    </row>
    <row r="43" spans="2:9" ht="8.25" hidden="1" customHeight="1"/>
    <row r="44" spans="2:9" ht="12" hidden="1" customHeight="1">
      <c r="B44" s="1" t="s">
        <v>76</v>
      </c>
    </row>
    <row r="45" spans="2:9" ht="15" hidden="1" customHeight="1">
      <c r="B45" t="s">
        <v>76</v>
      </c>
      <c r="D45" s="12">
        <v>0</v>
      </c>
    </row>
    <row r="46" spans="2:9" ht="8.25" customHeight="1"/>
    <row r="47" spans="2:9" ht="15" thickBot="1">
      <c r="B47" s="1" t="s">
        <v>87</v>
      </c>
      <c r="D47" s="7">
        <f>D39+D42-D45</f>
        <v>319349.6999999999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86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Gral</vt:lpstr>
      <vt:lpstr>Estado Resultados mensual</vt:lpstr>
      <vt:lpstr>Estado Resultados Acum</vt:lpstr>
      <vt:lpstr>'Balance Gral'!Área_de_impresión</vt:lpstr>
      <vt:lpstr>'Balance Gral'!Print_Area</vt:lpstr>
      <vt:lpstr>'Estado Resultados Acum'!Print_Area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2024-08-15T15:18:06Z</cp:lastPrinted>
  <dcterms:created xsi:type="dcterms:W3CDTF">2012-01-02T21:57:10Z</dcterms:created>
  <dcterms:modified xsi:type="dcterms:W3CDTF">2024-08-15T15:18:12Z</dcterms:modified>
</cp:coreProperties>
</file>