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UP 08-06-22\DOCUMENTOS\D\CONTABILIDAD\ESTADOS FINANCIEROS\BOLSA DE VALORES\2024\"/>
    </mc:Choice>
  </mc:AlternateContent>
  <xr:revisionPtr revIDLastSave="0" documentId="13_ncr:1_{0CAF41B4-32EE-43C3-8EC6-8BDC88C68F48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11" sheetId="35" r:id="rId1"/>
    <sheet name="ESTADO DE RESULTADOS" sheetId="3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35" l="1"/>
  <c r="D29" i="35"/>
  <c r="K9" i="35"/>
  <c r="K44" i="35" l="1"/>
  <c r="D17" i="35"/>
  <c r="K13" i="35" l="1"/>
  <c r="D23" i="35" l="1"/>
  <c r="D21" i="35"/>
  <c r="D9" i="35"/>
  <c r="F8" i="35" l="1"/>
  <c r="K28" i="35"/>
  <c r="K17" i="35" l="1"/>
  <c r="K26" i="35"/>
  <c r="D36" i="35" l="1"/>
  <c r="F29" i="35" l="1"/>
  <c r="F62" i="35" s="1"/>
  <c r="B49" i="36"/>
  <c r="D48" i="36" s="1"/>
  <c r="D66" i="36"/>
  <c r="D63" i="36"/>
  <c r="D61" i="36"/>
  <c r="D46" i="36"/>
  <c r="D35" i="36"/>
  <c r="D31" i="36"/>
  <c r="D29" i="36"/>
  <c r="D27" i="36"/>
  <c r="D24" i="36"/>
  <c r="D17" i="36"/>
  <c r="D15" i="36"/>
  <c r="D13" i="36"/>
  <c r="D10" i="36"/>
  <c r="D7" i="36"/>
  <c r="D56" i="36" l="1"/>
  <c r="D71" i="36"/>
  <c r="D39" i="36"/>
  <c r="D21" i="36"/>
  <c r="D43" i="36" l="1"/>
  <c r="D58" i="36" s="1"/>
  <c r="D73" i="36" s="1"/>
  <c r="D78" i="36" s="1"/>
  <c r="K42" i="35" l="1"/>
  <c r="M41" i="35" s="1"/>
  <c r="K22" i="35"/>
  <c r="K19" i="35"/>
  <c r="M8" i="35" l="1"/>
  <c r="M32" i="35" s="1"/>
  <c r="M51" i="35"/>
  <c r="M62" i="35" l="1"/>
</calcChain>
</file>

<file path=xl/sharedStrings.xml><?xml version="1.0" encoding="utf-8"?>
<sst xmlns="http://schemas.openxmlformats.org/spreadsheetml/2006/main" count="133" uniqueCount="124">
  <si>
    <t>ACTIVO</t>
  </si>
  <si>
    <t>Caja</t>
  </si>
  <si>
    <t>PATRIMONIO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</si>
  <si>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</si>
  <si>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</si>
  <si>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</si>
  <si>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</si>
  <si>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</si>
  <si>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</si>
  <si>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</si>
  <si>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</si>
  <si>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</si>
  <si>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</si>
  <si>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</si>
  <si>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</si>
  <si>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</si>
  <si>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</si>
  <si>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</si>
  <si>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</si>
  <si>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</si>
  <si>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</si>
  <si>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</si>
  <si>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</si>
  <si>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</si>
  <si>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</si>
  <si>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</si>
  <si>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</si>
  <si>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</si>
  <si>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</si>
  <si>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</si>
  <si>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</si>
  <si>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</si>
  <si>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</si>
  <si>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</si>
  <si>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</si>
  <si>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</si>
  <si>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</si>
  <si>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</si>
  <si>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</si>
  <si>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</si>
  <si>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</si>
  <si>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</si>
  <si>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</si>
  <si>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</si>
  <si>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</si>
  <si>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</si>
  <si>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</si>
  <si>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</si>
  <si>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</si>
  <si>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</si>
  <si>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</si>
  <si>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</si>
  <si>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</si>
  <si>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</si>
  <si>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</si>
  <si>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</si>
  <si>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</si>
  <si>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</si>
  <si>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</si>
  <si>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</si>
  <si>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</si>
  <si>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</si>
  <si>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</si>
  <si>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</si>
  <si>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</si>
  <si>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</si>
  <si>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</si>
  <si>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</si>
  <si>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</si>
  <si>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</si>
  <si>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</si>
  <si>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</si>
  <si>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</si>
  <si>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</si>
  <si>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</si>
  <si>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</si>
  <si>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</si>
  <si>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</si>
  <si>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</si>
  <si>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</si>
  <si>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</si>
  <si>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</si>
  <si>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</si>
  <si>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</si>
  <si>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</si>
  <si>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</si>
  <si>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</si>
  <si>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</si>
  <si>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</si>
  <si>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</si>
  <si>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</si>
  <si>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</si>
  <si>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</si>
  <si>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</si>
  <si>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</si>
  <si>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</si>
  <si>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</si>
  <si>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</si>
  <si>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</si>
  <si>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</si>
  <si>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</si>
  <si>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</si>
  <si>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</si>
  <si>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</si>
  <si>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</si>
  <si>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</si>
  <si>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</si>
  <si>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</si>
  <si>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</si>
  <si>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</si>
  <si>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</si>
  <si>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</si>
  <si>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</si>
  <si>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</si>
  <si>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</si>
  <si>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</si>
  <si>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CORRIENTE</t>
  </si>
  <si>
    <t>NO CORRIENTE</t>
  </si>
  <si>
    <t>Utilidad del Ejercicio (Cr)</t>
  </si>
  <si>
    <t>Reserva de Capital</t>
  </si>
  <si>
    <t>Patrimonio Restringido</t>
  </si>
  <si>
    <t>Obligaciones por Siniestros</t>
  </si>
  <si>
    <t>Bienes por Recibir</t>
  </si>
  <si>
    <t>Balance General al 29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</si>
</sst>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169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44" fontId="0" fillId="0" borderId="0" xfId="33" applyFont="1"/>
    <xf numFmtId="44" fontId="0" fillId="0" borderId="10" xfId="33" applyFont="1" applyBorder="1"/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showGridLines="0" tabSelected="1" zoomScale="85" zoomScaleNormal="85" workbookViewId="0">
      <selection activeCell="I52" sqref="I52"/>
    </sheetView>
  </sheetViews>
  <sheetFormatPr baseColWidth="10" defaultColWidth="11.44140625" defaultRowHeight="13.2" x14ac:dyDescent="0.25"/>
  <cols>
    <col min="1" max="1" width="45.6640625" style="1" customWidth="1"/>
    <col min="2" max="2" width="16.6640625" style="2" customWidth="1"/>
    <col min="3" max="3" width="1" style="1" customWidth="1"/>
    <col min="4" max="4" width="16.6640625" style="2" customWidth="1"/>
    <col min="5" max="5" width="1" style="2" customWidth="1"/>
    <col min="6" max="6" width="20.109375" style="1" bestFit="1" customWidth="1"/>
    <col min="7" max="7" width="2.88671875" style="1" customWidth="1"/>
    <col min="8" max="8" width="46.88671875" style="1" customWidth="1"/>
    <col min="9" max="9" width="16.6640625" style="2" customWidth="1"/>
    <col min="10" max="10" width="1.109375" style="2" customWidth="1"/>
    <col min="11" max="11" width="16.6640625" style="2" customWidth="1"/>
    <col min="12" max="12" width="3.5546875" style="1" customWidth="1"/>
    <col min="13" max="13" width="20.109375" style="1" bestFit="1" customWidth="1"/>
    <col min="14" max="16384" width="11.44140625" style="1"/>
  </cols>
  <sheetData>
    <row r="1" spans="1:13" ht="64.2" customHeight="1" x14ac:dyDescent="0.25"/>
    <row r="2" spans="1:13" ht="36.6" x14ac:dyDescent="0.25">
      <c r="A2" s="49" t="s">
        <v>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23.4" x14ac:dyDescent="0.25">
      <c r="A3" s="50" t="s">
        <v>123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15" x14ac:dyDescent="0.25">
      <c r="A4" s="51" t="s">
        <v>14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5">
      <c r="H5" s="3"/>
    </row>
    <row r="6" spans="1:13" ht="15" x14ac:dyDescent="0.25">
      <c r="A6" s="52" t="s">
        <v>0</v>
      </c>
      <c r="B6" s="52"/>
      <c r="C6" s="52"/>
      <c r="D6" s="52"/>
      <c r="E6" s="52"/>
      <c r="F6" s="52"/>
      <c r="H6" s="52" t="s">
        <v>23</v>
      </c>
      <c r="I6" s="52"/>
      <c r="J6" s="52"/>
      <c r="K6" s="52"/>
    </row>
    <row r="7" spans="1:13" x14ac:dyDescent="0.25">
      <c r="A7" s="4"/>
    </row>
    <row r="8" spans="1:13" s="4" customFormat="1" ht="15" x14ac:dyDescent="0.25">
      <c r="A8" s="13" t="s">
        <v>116</v>
      </c>
      <c r="B8" s="5"/>
      <c r="D8" s="5"/>
      <c r="E8" s="5"/>
      <c r="F8" s="6">
        <f>SUM(D9:D24)</f>
        <v>22768900.719999999</v>
      </c>
      <c r="H8" s="13" t="s">
        <v>116</v>
      </c>
      <c r="I8" s="5"/>
      <c r="J8" s="5"/>
      <c r="K8" s="5"/>
      <c r="M8" s="6">
        <f>SUM(K9:K28)</f>
        <v>13509594.520000001</v>
      </c>
    </row>
    <row r="9" spans="1:13" x14ac:dyDescent="0.25">
      <c r="A9" s="1" t="s">
        <v>4</v>
      </c>
      <c r="D9" s="2">
        <f>+B10+B11</f>
        <v>2132743.21</v>
      </c>
      <c r="H9" s="1" t="s">
        <v>24</v>
      </c>
      <c r="K9" s="2">
        <f>SUM(I10:I12)</f>
        <v>605520.80000000005</v>
      </c>
    </row>
    <row r="10" spans="1:13" x14ac:dyDescent="0.25">
      <c r="A10" s="12" t="s">
        <v>1</v>
      </c>
      <c r="B10" s="2">
        <v>41332.04</v>
      </c>
      <c r="H10" s="1" t="s">
        <v>121</v>
      </c>
      <c r="I10" s="47">
        <v>0</v>
      </c>
    </row>
    <row r="11" spans="1:13" x14ac:dyDescent="0.25">
      <c r="A11" s="12" t="s">
        <v>5</v>
      </c>
      <c r="B11" s="7">
        <v>2091411.17</v>
      </c>
      <c r="F11" s="8"/>
      <c r="H11" s="12" t="s">
        <v>25</v>
      </c>
      <c r="I11" s="47">
        <v>566190.16</v>
      </c>
    </row>
    <row r="12" spans="1:13" x14ac:dyDescent="0.25">
      <c r="A12" s="1" t="s">
        <v>26</v>
      </c>
      <c r="D12" s="2">
        <f>SUM(B13:B16)</f>
        <v>4949204.78</v>
      </c>
      <c r="H12" s="12" t="s">
        <v>27</v>
      </c>
      <c r="I12" s="48">
        <v>39330.639999999999</v>
      </c>
    </row>
    <row r="13" spans="1:13" x14ac:dyDescent="0.25">
      <c r="A13" s="12" t="s">
        <v>28</v>
      </c>
      <c r="B13" s="9">
        <v>2116864.6</v>
      </c>
      <c r="D13" s="9"/>
      <c r="H13" s="1" t="s">
        <v>29</v>
      </c>
      <c r="K13" s="2">
        <f>SUM(I14:I16)</f>
        <v>6573122.1499999994</v>
      </c>
    </row>
    <row r="14" spans="1:13" x14ac:dyDescent="0.25">
      <c r="A14" s="12" t="s">
        <v>31</v>
      </c>
      <c r="B14" s="9">
        <v>2403737.37</v>
      </c>
      <c r="D14" s="9"/>
      <c r="H14" s="12" t="s">
        <v>30</v>
      </c>
      <c r="I14" s="9">
        <v>4865707.84</v>
      </c>
    </row>
    <row r="15" spans="1:13" x14ac:dyDescent="0.25">
      <c r="A15" s="12" t="s">
        <v>33</v>
      </c>
      <c r="B15" s="9">
        <v>443806.81</v>
      </c>
      <c r="D15" s="8"/>
      <c r="H15" s="12" t="s">
        <v>32</v>
      </c>
      <c r="I15" s="9">
        <v>1696976.54</v>
      </c>
    </row>
    <row r="16" spans="1:13" x14ac:dyDescent="0.25">
      <c r="A16" s="12" t="s">
        <v>115</v>
      </c>
      <c r="B16" s="17">
        <v>-15204</v>
      </c>
      <c r="D16" s="8"/>
      <c r="F16" s="5"/>
      <c r="H16" s="12" t="s">
        <v>34</v>
      </c>
      <c r="I16" s="7">
        <v>10437.77</v>
      </c>
    </row>
    <row r="17" spans="1:14" x14ac:dyDescent="0.25">
      <c r="A17" s="1" t="s">
        <v>35</v>
      </c>
      <c r="B17" s="9"/>
      <c r="D17" s="9">
        <f>+B18+B19+B20</f>
        <v>11146985.4</v>
      </c>
      <c r="F17" s="5"/>
      <c r="H17" s="26" t="s">
        <v>36</v>
      </c>
      <c r="I17" s="9"/>
      <c r="K17" s="2">
        <f>+I18</f>
        <v>1279066.92</v>
      </c>
    </row>
    <row r="18" spans="1:14" x14ac:dyDescent="0.25">
      <c r="A18" s="12" t="s">
        <v>37</v>
      </c>
      <c r="B18" s="9">
        <v>9442448.3900000006</v>
      </c>
      <c r="D18" s="9"/>
      <c r="F18" s="6"/>
      <c r="H18" s="12" t="s">
        <v>38</v>
      </c>
      <c r="I18" s="7">
        <v>1279066.92</v>
      </c>
    </row>
    <row r="19" spans="1:14" x14ac:dyDescent="0.25">
      <c r="A19" s="12" t="s">
        <v>39</v>
      </c>
      <c r="B19" s="9">
        <v>1768091.41</v>
      </c>
      <c r="D19" s="9"/>
      <c r="F19" s="6"/>
      <c r="H19" s="1" t="s">
        <v>40</v>
      </c>
      <c r="K19" s="2">
        <f>+I20+I21</f>
        <v>1934180.48</v>
      </c>
    </row>
    <row r="20" spans="1:14" x14ac:dyDescent="0.25">
      <c r="A20" s="12" t="s">
        <v>41</v>
      </c>
      <c r="B20" s="17">
        <v>-63554.400000000001</v>
      </c>
      <c r="D20" s="9"/>
      <c r="F20" s="6"/>
      <c r="H20" s="12" t="s">
        <v>42</v>
      </c>
      <c r="I20" s="2">
        <v>1145307.47</v>
      </c>
    </row>
    <row r="21" spans="1:14" x14ac:dyDescent="0.25">
      <c r="A21" s="26" t="s">
        <v>43</v>
      </c>
      <c r="B21" s="15"/>
      <c r="D21" s="9">
        <f>+B22</f>
        <v>1696786.93</v>
      </c>
      <c r="F21" s="6"/>
      <c r="H21" s="12" t="s">
        <v>44</v>
      </c>
      <c r="I21" s="7">
        <v>788873.01</v>
      </c>
    </row>
    <row r="22" spans="1:14" x14ac:dyDescent="0.25">
      <c r="A22" s="12" t="s">
        <v>45</v>
      </c>
      <c r="B22" s="17">
        <v>1696786.93</v>
      </c>
      <c r="D22" s="9"/>
      <c r="F22" s="6"/>
      <c r="H22" s="1" t="s">
        <v>46</v>
      </c>
      <c r="K22" s="2">
        <f>SUM(I23:I25)</f>
        <v>2893338.8600000003</v>
      </c>
    </row>
    <row r="23" spans="1:14" x14ac:dyDescent="0.25">
      <c r="A23" s="1" t="s">
        <v>47</v>
      </c>
      <c r="B23" s="9"/>
      <c r="D23" s="9">
        <f>SUM(B24)</f>
        <v>2843180.4</v>
      </c>
      <c r="F23" s="6"/>
      <c r="H23" s="12" t="s">
        <v>48</v>
      </c>
      <c r="I23" s="2">
        <v>752673.29</v>
      </c>
    </row>
    <row r="24" spans="1:14" x14ac:dyDescent="0.25">
      <c r="A24" s="12" t="s">
        <v>111</v>
      </c>
      <c r="B24" s="7">
        <v>2843180.4</v>
      </c>
      <c r="C24" s="32"/>
      <c r="D24" s="7"/>
      <c r="F24" s="6"/>
      <c r="H24" s="12" t="s">
        <v>49</v>
      </c>
      <c r="I24" s="2">
        <v>213158.45</v>
      </c>
    </row>
    <row r="25" spans="1:14" x14ac:dyDescent="0.25">
      <c r="A25" s="12"/>
      <c r="B25" s="9"/>
      <c r="D25" s="9"/>
      <c r="F25" s="6"/>
      <c r="H25" s="12" t="s">
        <v>50</v>
      </c>
      <c r="I25" s="7">
        <v>1927507.12</v>
      </c>
    </row>
    <row r="26" spans="1:14" x14ac:dyDescent="0.25">
      <c r="A26" s="12"/>
      <c r="B26" s="9"/>
      <c r="D26" s="9"/>
      <c r="F26" s="6"/>
      <c r="H26" s="1" t="s">
        <v>112</v>
      </c>
      <c r="K26" s="2">
        <f>+I27</f>
        <v>110302</v>
      </c>
    </row>
    <row r="27" spans="1:14" x14ac:dyDescent="0.25">
      <c r="A27" s="12"/>
      <c r="B27" s="9"/>
      <c r="D27" s="9"/>
      <c r="F27" s="6"/>
      <c r="H27" s="12" t="s">
        <v>113</v>
      </c>
      <c r="I27" s="2">
        <v>110302</v>
      </c>
    </row>
    <row r="28" spans="1:14" ht="15" x14ac:dyDescent="0.25">
      <c r="A28" s="13" t="s">
        <v>117</v>
      </c>
      <c r="B28" s="1"/>
      <c r="D28" s="1"/>
      <c r="F28" s="6"/>
      <c r="H28" s="1" t="s">
        <v>51</v>
      </c>
      <c r="K28" s="2">
        <f>+I29</f>
        <v>114063.31</v>
      </c>
    </row>
    <row r="29" spans="1:14" x14ac:dyDescent="0.25">
      <c r="A29" s="1" t="s">
        <v>6</v>
      </c>
      <c r="C29" s="2"/>
      <c r="D29" s="2">
        <f>SUM(B30:B35)</f>
        <v>1234564.73</v>
      </c>
      <c r="E29" s="1"/>
      <c r="F29" s="6">
        <f>+D29+D36</f>
        <v>304041.16999999993</v>
      </c>
      <c r="H29" s="12" t="s">
        <v>53</v>
      </c>
      <c r="I29" s="2">
        <v>114063.31</v>
      </c>
      <c r="K29" s="7"/>
    </row>
    <row r="30" spans="1:14" x14ac:dyDescent="0.25">
      <c r="A30" s="12" t="s">
        <v>7</v>
      </c>
      <c r="B30" s="2">
        <v>54180.79</v>
      </c>
      <c r="C30" s="2"/>
      <c r="E30" s="1"/>
    </row>
    <row r="31" spans="1:14" x14ac:dyDescent="0.25">
      <c r="A31" s="12" t="s">
        <v>8</v>
      </c>
      <c r="B31" s="2">
        <v>97946.07</v>
      </c>
      <c r="C31" s="2"/>
      <c r="E31" s="1"/>
    </row>
    <row r="32" spans="1:14" ht="15" x14ac:dyDescent="0.25">
      <c r="A32" s="12" t="s">
        <v>9</v>
      </c>
      <c r="B32" s="2">
        <v>543691.52000000002</v>
      </c>
      <c r="D32" s="1"/>
      <c r="E32" s="1"/>
      <c r="H32" s="13" t="s">
        <v>54</v>
      </c>
      <c r="I32" s="27"/>
      <c r="J32" s="27"/>
      <c r="K32" s="28"/>
      <c r="L32" s="13"/>
      <c r="M32" s="29">
        <f>+M8</f>
        <v>13509594.520000001</v>
      </c>
      <c r="N32" s="8"/>
    </row>
    <row r="33" spans="1:15" x14ac:dyDescent="0.25">
      <c r="A33" s="12" t="s">
        <v>57</v>
      </c>
      <c r="B33" s="2">
        <v>97909.4</v>
      </c>
      <c r="E33" s="1"/>
    </row>
    <row r="34" spans="1:15" ht="15" x14ac:dyDescent="0.25">
      <c r="A34" s="12" t="s">
        <v>58</v>
      </c>
      <c r="B34" s="9">
        <v>438860.95</v>
      </c>
      <c r="H34" s="25" t="s">
        <v>2</v>
      </c>
      <c r="I34" s="25"/>
      <c r="J34" s="25"/>
      <c r="K34" s="25"/>
    </row>
    <row r="35" spans="1:15" ht="15" x14ac:dyDescent="0.25">
      <c r="A35" s="1" t="s">
        <v>122</v>
      </c>
      <c r="B35" s="7">
        <v>1976</v>
      </c>
      <c r="H35" s="25"/>
      <c r="I35" s="25"/>
      <c r="J35" s="25"/>
      <c r="K35" s="25"/>
    </row>
    <row r="36" spans="1:15" ht="15" x14ac:dyDescent="0.25">
      <c r="A36" s="1" t="s">
        <v>59</v>
      </c>
      <c r="D36" s="15">
        <f>+B37</f>
        <v>-930523.56</v>
      </c>
      <c r="H36" s="25"/>
      <c r="I36" s="25"/>
      <c r="J36" s="25"/>
      <c r="K36" s="25"/>
    </row>
    <row r="37" spans="1:15" ht="15" x14ac:dyDescent="0.25">
      <c r="A37" s="12" t="s">
        <v>60</v>
      </c>
      <c r="B37" s="17">
        <v>-930523.56</v>
      </c>
      <c r="D37" s="32"/>
      <c r="H37" s="25"/>
      <c r="I37" s="25"/>
      <c r="J37" s="25"/>
      <c r="K37" s="25"/>
    </row>
    <row r="38" spans="1:15" ht="15" x14ac:dyDescent="0.25">
      <c r="H38" s="25"/>
      <c r="I38" s="25"/>
      <c r="J38" s="25"/>
      <c r="K38" s="25"/>
    </row>
    <row r="39" spans="1:15" ht="15" x14ac:dyDescent="0.25">
      <c r="H39" s="25"/>
      <c r="I39" s="25"/>
      <c r="J39" s="25"/>
      <c r="K39" s="25"/>
      <c r="O39" s="4"/>
    </row>
    <row r="40" spans="1:15" s="4" customFormat="1" ht="17.25" customHeight="1" x14ac:dyDescent="0.25">
      <c r="E40" s="2"/>
      <c r="F40" s="1"/>
      <c r="H40" s="25"/>
      <c r="I40" s="25"/>
      <c r="J40" s="25"/>
      <c r="K40" s="25"/>
      <c r="L40" s="1"/>
      <c r="M40" s="1"/>
      <c r="N40" s="1"/>
    </row>
    <row r="41" spans="1:15" s="4" customFormat="1" ht="17.25" customHeight="1" x14ac:dyDescent="0.25">
      <c r="A41" s="12"/>
      <c r="B41" s="9"/>
      <c r="C41" s="1"/>
      <c r="D41" s="9"/>
      <c r="G41" s="1"/>
      <c r="H41" s="4" t="s">
        <v>2</v>
      </c>
      <c r="K41" s="2"/>
      <c r="L41" s="2"/>
      <c r="M41" s="2">
        <f>+K42+K44</f>
        <v>9563347.3699999992</v>
      </c>
      <c r="N41" s="1"/>
      <c r="O41" s="1"/>
    </row>
    <row r="42" spans="1:15" x14ac:dyDescent="0.25">
      <c r="A42" s="12"/>
      <c r="B42" s="9"/>
      <c r="D42" s="4"/>
      <c r="F42" s="6"/>
      <c r="H42" s="1" t="s">
        <v>11</v>
      </c>
      <c r="K42" s="2">
        <f>+I43</f>
        <v>6800000</v>
      </c>
      <c r="L42" s="2"/>
      <c r="M42" s="2"/>
    </row>
    <row r="43" spans="1:15" x14ac:dyDescent="0.25">
      <c r="A43" s="12"/>
      <c r="B43" s="9"/>
      <c r="D43" s="4"/>
      <c r="E43" s="4"/>
      <c r="F43" s="4"/>
      <c r="H43" s="12" t="s">
        <v>12</v>
      </c>
      <c r="I43" s="7">
        <v>6800000</v>
      </c>
      <c r="L43" s="9"/>
      <c r="M43" s="9"/>
    </row>
    <row r="44" spans="1:15" x14ac:dyDescent="0.25">
      <c r="A44" s="12"/>
      <c r="D44" s="4"/>
      <c r="E44" s="4"/>
      <c r="F44" s="4"/>
      <c r="H44" s="1" t="s">
        <v>55</v>
      </c>
      <c r="K44" s="15">
        <f>SUM(I45:I48)</f>
        <v>2763347.3699999987</v>
      </c>
    </row>
    <row r="45" spans="1:15" x14ac:dyDescent="0.25">
      <c r="A45" s="12"/>
      <c r="D45" s="4"/>
      <c r="E45" s="4"/>
      <c r="F45" s="4"/>
      <c r="H45" s="12" t="s">
        <v>119</v>
      </c>
      <c r="I45" s="15">
        <v>213272.74</v>
      </c>
      <c r="J45" s="9"/>
      <c r="K45" s="9"/>
    </row>
    <row r="46" spans="1:15" x14ac:dyDescent="0.25">
      <c r="A46" s="12"/>
      <c r="D46" s="4"/>
      <c r="E46" s="4"/>
      <c r="F46" s="4"/>
      <c r="H46" s="12" t="s">
        <v>120</v>
      </c>
      <c r="I46" s="15">
        <v>426177.68</v>
      </c>
      <c r="J46" s="9"/>
      <c r="K46" s="9"/>
    </row>
    <row r="47" spans="1:15" x14ac:dyDescent="0.25">
      <c r="A47" s="12"/>
      <c r="D47" s="4"/>
      <c r="E47" s="4"/>
      <c r="F47" s="4"/>
      <c r="H47" s="12" t="s">
        <v>114</v>
      </c>
      <c r="I47" s="15">
        <v>1782165.84</v>
      </c>
      <c r="J47" s="9"/>
      <c r="K47" s="9"/>
      <c r="N47" s="30"/>
    </row>
    <row r="48" spans="1:15" x14ac:dyDescent="0.25">
      <c r="A48" s="12"/>
      <c r="B48" s="9"/>
      <c r="D48" s="9"/>
      <c r="E48" s="4"/>
      <c r="F48" s="4"/>
      <c r="H48" s="12" t="s">
        <v>118</v>
      </c>
      <c r="I48" s="17">
        <v>341731.109999999</v>
      </c>
      <c r="K48" s="7"/>
      <c r="N48" s="30"/>
    </row>
    <row r="49" spans="1:13" x14ac:dyDescent="0.25">
      <c r="A49" s="12"/>
      <c r="B49" s="9"/>
      <c r="D49" s="9"/>
      <c r="E49" s="4"/>
      <c r="F49" s="4"/>
    </row>
    <row r="50" spans="1:13" x14ac:dyDescent="0.25">
      <c r="E50" s="4"/>
      <c r="F50" s="4"/>
    </row>
    <row r="51" spans="1:13" ht="15" x14ac:dyDescent="0.25">
      <c r="H51" s="13" t="s">
        <v>56</v>
      </c>
      <c r="I51" s="27"/>
      <c r="J51" s="27"/>
      <c r="K51" s="28"/>
      <c r="L51" s="13"/>
      <c r="M51" s="29">
        <f>+M41</f>
        <v>9563347.3699999992</v>
      </c>
    </row>
    <row r="52" spans="1:13" ht="15" x14ac:dyDescent="0.25">
      <c r="H52" s="13"/>
      <c r="I52" s="27"/>
      <c r="J52" s="27"/>
      <c r="K52" s="28"/>
      <c r="L52" s="13"/>
      <c r="M52" s="31"/>
    </row>
    <row r="53" spans="1:13" hidden="1" x14ac:dyDescent="0.25"/>
    <row r="54" spans="1:13" hidden="1" x14ac:dyDescent="0.25"/>
    <row r="55" spans="1:13" hidden="1" x14ac:dyDescent="0.25"/>
    <row r="56" spans="1:13" hidden="1" x14ac:dyDescent="0.25"/>
    <row r="57" spans="1:13" hidden="1" x14ac:dyDescent="0.25"/>
    <row r="58" spans="1:13" ht="16.649999999999999" customHeight="1" x14ac:dyDescent="0.25"/>
    <row r="60" spans="1:13" ht="11.25" customHeight="1" x14ac:dyDescent="0.25">
      <c r="A60" s="12"/>
      <c r="B60" s="15"/>
      <c r="D60" s="1"/>
    </row>
    <row r="61" spans="1:13" ht="13.5" customHeight="1" x14ac:dyDescent="0.25">
      <c r="A61" s="25" t="s">
        <v>10</v>
      </c>
      <c r="B61" s="11"/>
      <c r="C61" s="11"/>
      <c r="D61" s="11"/>
    </row>
    <row r="62" spans="1:13" ht="15.6" thickBot="1" x14ac:dyDescent="0.3">
      <c r="F62" s="14">
        <f>SUM(F8:F32)</f>
        <v>23072941.890000001</v>
      </c>
      <c r="H62" s="25" t="s">
        <v>13</v>
      </c>
      <c r="I62" s="11"/>
      <c r="J62" s="11"/>
      <c r="K62" s="11"/>
      <c r="L62" s="2"/>
      <c r="M62" s="14">
        <f>+M32+M51</f>
        <v>23072941.890000001</v>
      </c>
    </row>
    <row r="63" spans="1:13" ht="11.25" customHeight="1" thickTop="1" x14ac:dyDescent="0.25">
      <c r="M63" s="24"/>
    </row>
    <row r="64" spans="1:13" x14ac:dyDescent="0.25">
      <c r="M64" s="8"/>
    </row>
    <row r="65" spans="2:13" x14ac:dyDescent="0.25">
      <c r="I65" s="9"/>
      <c r="J65" s="10"/>
      <c r="K65" s="10"/>
      <c r="M65" s="8"/>
    </row>
    <row r="66" spans="2:13" x14ac:dyDescent="0.25">
      <c r="F66" s="2"/>
      <c r="I66" s="9"/>
      <c r="J66" s="10"/>
      <c r="K66" s="10"/>
      <c r="M66" s="8"/>
    </row>
    <row r="67" spans="2:13" ht="37.5" customHeight="1" x14ac:dyDescent="0.25">
      <c r="F67" s="8"/>
      <c r="I67" s="9"/>
      <c r="J67" s="9"/>
      <c r="K67" s="9"/>
      <c r="L67" s="8"/>
    </row>
    <row r="68" spans="2:13" ht="18" customHeight="1" x14ac:dyDescent="0.25">
      <c r="B68" s="9"/>
      <c r="D68" s="9"/>
      <c r="H68" s="4"/>
      <c r="I68" s="9"/>
      <c r="J68" s="9"/>
      <c r="K68" s="9"/>
      <c r="L68" s="8"/>
    </row>
    <row r="69" spans="2:13" ht="18.75" customHeight="1" x14ac:dyDescent="0.25">
      <c r="B69" s="1"/>
      <c r="D69" s="1"/>
      <c r="E69" s="9"/>
      <c r="H69" s="4"/>
      <c r="I69" s="9"/>
      <c r="J69" s="9"/>
      <c r="K69" s="9"/>
    </row>
    <row r="70" spans="2:13" ht="13.8" x14ac:dyDescent="0.25">
      <c r="B70" s="9"/>
      <c r="D70" s="9"/>
      <c r="E70" s="1"/>
      <c r="I70" s="11"/>
      <c r="J70" s="16"/>
      <c r="K70" s="33"/>
    </row>
    <row r="71" spans="2:13" x14ac:dyDescent="0.25">
      <c r="B71" s="9"/>
      <c r="D71" s="9"/>
      <c r="E71" s="9"/>
      <c r="I71" s="9"/>
      <c r="J71" s="9"/>
      <c r="K71" s="9"/>
    </row>
    <row r="72" spans="2:13" x14ac:dyDescent="0.25">
      <c r="E72" s="9"/>
      <c r="I72" s="9"/>
      <c r="J72" s="9"/>
      <c r="K72" s="9"/>
    </row>
    <row r="73" spans="2:13" ht="13.8" x14ac:dyDescent="0.25">
      <c r="H73" s="11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4"/>
  <sheetViews>
    <sheetView showGridLines="0" zoomScale="90" zoomScaleNormal="90" workbookViewId="0">
      <selection activeCell="B80" sqref="B80"/>
    </sheetView>
  </sheetViews>
  <sheetFormatPr baseColWidth="10" defaultColWidth="11.44140625" defaultRowHeight="13.2" x14ac:dyDescent="0.25"/>
  <cols>
    <col min="1" max="1" width="71.33203125" style="1" customWidth="1"/>
    <col min="2" max="2" width="16.6640625" style="18" customWidth="1"/>
    <col min="3" max="3" width="1.33203125" style="1" customWidth="1"/>
    <col min="4" max="4" width="18.6640625" style="1" customWidth="1"/>
    <col min="5" max="5" width="15.6640625" style="1" bestFit="1" customWidth="1"/>
    <col min="6" max="7" width="15.44140625" style="1" bestFit="1" customWidth="1"/>
    <col min="8" max="16384" width="11.44140625" style="1"/>
  </cols>
  <sheetData>
    <row r="1" spans="1:4" ht="23.4" x14ac:dyDescent="0.25">
      <c r="A1" s="53" t="s">
        <v>3</v>
      </c>
      <c r="B1" s="53"/>
      <c r="C1" s="53"/>
      <c r="D1" s="53"/>
    </row>
    <row r="2" spans="1:4" ht="18.75" customHeight="1" x14ac:dyDescent="0.25">
      <c r="A2" s="53" t="s">
        <v>21</v>
      </c>
      <c r="B2" s="53"/>
      <c r="C2" s="53"/>
      <c r="D2" s="53"/>
    </row>
    <row r="3" spans="1:4" ht="19.5" customHeight="1" x14ac:dyDescent="0.25">
      <c r="A3" s="53" t="s">
        <v>22</v>
      </c>
      <c r="B3" s="53"/>
      <c r="C3" s="53"/>
      <c r="D3" s="53"/>
    </row>
    <row r="4" spans="1:4" x14ac:dyDescent="0.25">
      <c r="A4" s="54" t="s">
        <v>14</v>
      </c>
      <c r="B4" s="54"/>
      <c r="C4" s="54"/>
      <c r="D4" s="54"/>
    </row>
    <row r="6" spans="1:4" ht="13.8" x14ac:dyDescent="0.25">
      <c r="A6" s="34" t="s">
        <v>61</v>
      </c>
    </row>
    <row r="7" spans="1:4" ht="12.9" customHeight="1" x14ac:dyDescent="0.25">
      <c r="A7" s="26" t="s">
        <v>62</v>
      </c>
      <c r="C7" s="35"/>
      <c r="D7" s="24">
        <f>SUM(B8:B9)</f>
        <v>6989162.8899999997</v>
      </c>
    </row>
    <row r="8" spans="1:4" ht="12.9" customHeight="1" x14ac:dyDescent="0.25">
      <c r="A8" s="12" t="s">
        <v>63</v>
      </c>
      <c r="B8" s="18">
        <v>7022555.1799999997</v>
      </c>
      <c r="C8" s="36"/>
    </row>
    <row r="9" spans="1:4" ht="12.9" customHeight="1" x14ac:dyDescent="0.25">
      <c r="A9" s="12" t="s">
        <v>64</v>
      </c>
      <c r="B9" s="37">
        <v>-33392.29</v>
      </c>
      <c r="C9" s="36"/>
    </row>
    <row r="10" spans="1:4" ht="12.9" customHeight="1" x14ac:dyDescent="0.25">
      <c r="A10" s="26" t="s">
        <v>65</v>
      </c>
      <c r="C10" s="36"/>
      <c r="D10" s="24">
        <f>+B11+B12</f>
        <v>9200112.1600000001</v>
      </c>
    </row>
    <row r="11" spans="1:4" ht="12.9" customHeight="1" x14ac:dyDescent="0.25">
      <c r="A11" s="12" t="s">
        <v>66</v>
      </c>
      <c r="B11" s="18">
        <v>1934906.45</v>
      </c>
      <c r="C11" s="36"/>
    </row>
    <row r="12" spans="1:4" ht="12.9" customHeight="1" x14ac:dyDescent="0.25">
      <c r="A12" s="12" t="s">
        <v>67</v>
      </c>
      <c r="B12" s="37">
        <v>7265205.71</v>
      </c>
      <c r="C12" s="36"/>
    </row>
    <row r="13" spans="1:4" ht="12.9" customHeight="1" x14ac:dyDescent="0.25">
      <c r="A13" s="26" t="s">
        <v>68</v>
      </c>
      <c r="C13" s="36"/>
      <c r="D13" s="24">
        <f>+B14</f>
        <v>1428648.74</v>
      </c>
    </row>
    <row r="14" spans="1:4" ht="12.9" customHeight="1" x14ac:dyDescent="0.25">
      <c r="A14" s="12" t="s">
        <v>69</v>
      </c>
      <c r="B14" s="37">
        <v>1428648.74</v>
      </c>
      <c r="C14" s="36"/>
    </row>
    <row r="15" spans="1:4" ht="12.9" customHeight="1" x14ac:dyDescent="0.25">
      <c r="A15" s="12" t="s">
        <v>70</v>
      </c>
      <c r="C15" s="36"/>
      <c r="D15" s="24">
        <f>+B16</f>
        <v>825284.69</v>
      </c>
    </row>
    <row r="16" spans="1:4" ht="12.9" customHeight="1" x14ac:dyDescent="0.25">
      <c r="A16" s="12" t="s">
        <v>69</v>
      </c>
      <c r="B16" s="37">
        <v>825284.69</v>
      </c>
      <c r="C16" s="36"/>
    </row>
    <row r="17" spans="1:7" ht="12.9" customHeight="1" x14ac:dyDescent="0.25">
      <c r="A17" s="26" t="s">
        <v>71</v>
      </c>
      <c r="C17" s="36"/>
      <c r="D17" s="24">
        <f>SUM(B18:B20)</f>
        <v>259505.81</v>
      </c>
    </row>
    <row r="18" spans="1:7" ht="12.9" customHeight="1" x14ac:dyDescent="0.25">
      <c r="A18" s="12" t="s">
        <v>72</v>
      </c>
      <c r="B18" s="18">
        <v>71227.73</v>
      </c>
      <c r="C18" s="36"/>
    </row>
    <row r="19" spans="1:7" ht="12.9" customHeight="1" x14ac:dyDescent="0.25">
      <c r="A19" s="12" t="s">
        <v>73</v>
      </c>
      <c r="B19" s="18">
        <v>44333.85</v>
      </c>
      <c r="C19" s="36"/>
    </row>
    <row r="20" spans="1:7" ht="12.9" customHeight="1" x14ac:dyDescent="0.25">
      <c r="A20" s="12" t="s">
        <v>52</v>
      </c>
      <c r="B20" s="37">
        <v>143944.23000000001</v>
      </c>
      <c r="C20" s="36"/>
    </row>
    <row r="21" spans="1:7" ht="18" customHeight="1" x14ac:dyDescent="0.25">
      <c r="A21" s="38" t="s">
        <v>74</v>
      </c>
      <c r="C21" s="23"/>
      <c r="D21" s="22">
        <f>SUM(D6:D19)</f>
        <v>18702714.289999999</v>
      </c>
      <c r="E21" s="24"/>
      <c r="F21" s="24"/>
      <c r="G21" s="24"/>
    </row>
    <row r="22" spans="1:7" x14ac:dyDescent="0.25">
      <c r="A22" s="12"/>
      <c r="C22" s="36"/>
    </row>
    <row r="23" spans="1:7" ht="13.8" x14ac:dyDescent="0.25">
      <c r="A23" s="34" t="s">
        <v>75</v>
      </c>
      <c r="C23" s="36"/>
    </row>
    <row r="24" spans="1:7" ht="12.9" customHeight="1" x14ac:dyDescent="0.25">
      <c r="A24" s="26" t="s">
        <v>76</v>
      </c>
      <c r="C24" s="36"/>
      <c r="D24" s="24">
        <f>+B25+B26</f>
        <v>-5322421.83</v>
      </c>
    </row>
    <row r="25" spans="1:7" ht="12.9" customHeight="1" x14ac:dyDescent="0.25">
      <c r="A25" s="12" t="s">
        <v>77</v>
      </c>
      <c r="B25" s="39">
        <v>-5322421.83</v>
      </c>
      <c r="C25" s="36"/>
    </row>
    <row r="26" spans="1:7" ht="12.9" customHeight="1" x14ac:dyDescent="0.25">
      <c r="A26" s="12" t="s">
        <v>78</v>
      </c>
      <c r="B26" s="37">
        <v>0</v>
      </c>
      <c r="C26" s="36"/>
    </row>
    <row r="27" spans="1:7" ht="12.9" customHeight="1" x14ac:dyDescent="0.25">
      <c r="A27" s="26" t="s">
        <v>79</v>
      </c>
      <c r="C27" s="36"/>
      <c r="D27" s="24">
        <f>+B28</f>
        <v>782889.17</v>
      </c>
    </row>
    <row r="28" spans="1:7" ht="12.9" customHeight="1" x14ac:dyDescent="0.25">
      <c r="A28" s="12" t="s">
        <v>69</v>
      </c>
      <c r="B28" s="37">
        <v>782889.17</v>
      </c>
      <c r="C28" s="36"/>
    </row>
    <row r="29" spans="1:7" ht="12.9" customHeight="1" x14ac:dyDescent="0.25">
      <c r="A29" s="26" t="s">
        <v>80</v>
      </c>
      <c r="C29" s="36"/>
      <c r="D29" s="24">
        <f>+B30</f>
        <v>-2890407.91</v>
      </c>
    </row>
    <row r="30" spans="1:7" ht="12.9" customHeight="1" x14ac:dyDescent="0.25">
      <c r="A30" s="12" t="s">
        <v>69</v>
      </c>
      <c r="B30" s="37">
        <v>-2890407.91</v>
      </c>
      <c r="C30" s="36"/>
    </row>
    <row r="31" spans="1:7" ht="12.9" customHeight="1" x14ac:dyDescent="0.25">
      <c r="A31" s="26" t="s">
        <v>81</v>
      </c>
      <c r="C31" s="36"/>
      <c r="D31" s="24">
        <f>+B32+B34+B33</f>
        <v>-8927028.1500000004</v>
      </c>
    </row>
    <row r="32" spans="1:7" ht="12.9" customHeight="1" x14ac:dyDescent="0.25">
      <c r="A32" s="12" t="s">
        <v>66</v>
      </c>
      <c r="B32" s="18">
        <v>-1646917.81</v>
      </c>
      <c r="C32" s="36"/>
    </row>
    <row r="33" spans="1:4" ht="12.9" customHeight="1" x14ac:dyDescent="0.25">
      <c r="A33" s="12" t="s">
        <v>82</v>
      </c>
      <c r="B33" s="18">
        <v>0</v>
      </c>
      <c r="C33" s="36"/>
    </row>
    <row r="34" spans="1:4" ht="12.9" customHeight="1" x14ac:dyDescent="0.25">
      <c r="A34" s="12" t="s">
        <v>67</v>
      </c>
      <c r="B34" s="37">
        <v>-7280110.3399999999</v>
      </c>
      <c r="C34" s="36"/>
    </row>
    <row r="35" spans="1:4" ht="12.9" customHeight="1" x14ac:dyDescent="0.25">
      <c r="A35" s="26" t="s">
        <v>83</v>
      </c>
      <c r="C35" s="36"/>
      <c r="D35" s="24">
        <f>SUM(B36:B38)</f>
        <v>-2264996.8199999998</v>
      </c>
    </row>
    <row r="36" spans="1:4" ht="12.9" customHeight="1" x14ac:dyDescent="0.25">
      <c r="A36" s="12" t="s">
        <v>84</v>
      </c>
      <c r="B36" s="18">
        <v>-1176606.56</v>
      </c>
      <c r="C36" s="36"/>
    </row>
    <row r="37" spans="1:4" ht="12.9" customHeight="1" x14ac:dyDescent="0.25">
      <c r="A37" s="12" t="s">
        <v>85</v>
      </c>
      <c r="B37" s="18">
        <v>-31848.13</v>
      </c>
      <c r="C37" s="36"/>
    </row>
    <row r="38" spans="1:4" ht="12.9" customHeight="1" x14ac:dyDescent="0.25">
      <c r="A38" s="12" t="s">
        <v>86</v>
      </c>
      <c r="B38" s="37">
        <v>-1056542.1299999999</v>
      </c>
      <c r="C38" s="36"/>
    </row>
    <row r="39" spans="1:4" ht="18" customHeight="1" x14ac:dyDescent="0.25">
      <c r="A39" s="38" t="s">
        <v>87</v>
      </c>
      <c r="C39" s="23"/>
      <c r="D39" s="22">
        <f>SUM(D24:D38)</f>
        <v>-18621965.539999999</v>
      </c>
    </row>
    <row r="40" spans="1:4" ht="8.1" customHeight="1" x14ac:dyDescent="0.25">
      <c r="A40" s="38"/>
      <c r="C40" s="23"/>
      <c r="D40" s="19"/>
    </row>
    <row r="41" spans="1:4" ht="18" customHeight="1" x14ac:dyDescent="0.25">
      <c r="A41" s="38" t="s">
        <v>88</v>
      </c>
      <c r="C41" s="23"/>
      <c r="D41" s="19">
        <v>-2251.9</v>
      </c>
    </row>
    <row r="42" spans="1:4" ht="8.1" customHeight="1" x14ac:dyDescent="0.25">
      <c r="A42" s="38"/>
      <c r="C42" s="23"/>
      <c r="D42" s="19"/>
    </row>
    <row r="43" spans="1:4" s="4" customFormat="1" ht="18" customHeight="1" x14ac:dyDescent="0.25">
      <c r="A43" s="38" t="s">
        <v>89</v>
      </c>
      <c r="C43" s="40"/>
      <c r="D43" s="22">
        <f>+D21+D39+D41</f>
        <v>78496.850000000006</v>
      </c>
    </row>
    <row r="44" spans="1:4" ht="3.75" customHeight="1" x14ac:dyDescent="0.25">
      <c r="A44" s="12"/>
      <c r="B44" s="19"/>
      <c r="C44" s="41"/>
    </row>
    <row r="45" spans="1:4" ht="13.8" x14ac:dyDescent="0.25">
      <c r="A45" s="42" t="s">
        <v>20</v>
      </c>
      <c r="C45" s="35"/>
    </row>
    <row r="46" spans="1:4" ht="12.9" customHeight="1" x14ac:dyDescent="0.25">
      <c r="A46" s="26" t="s">
        <v>90</v>
      </c>
      <c r="C46" s="36"/>
      <c r="D46" s="24">
        <f>+B47</f>
        <v>-219.26</v>
      </c>
    </row>
    <row r="47" spans="1:4" ht="12.9" customHeight="1" x14ac:dyDescent="0.25">
      <c r="A47" s="12" t="s">
        <v>91</v>
      </c>
      <c r="B47" s="37">
        <v>-219.26</v>
      </c>
      <c r="C47" s="36"/>
    </row>
    <row r="48" spans="1:4" ht="12.9" customHeight="1" x14ac:dyDescent="0.25">
      <c r="A48" s="26" t="s">
        <v>19</v>
      </c>
      <c r="C48" s="36"/>
      <c r="D48" s="24">
        <f>SUM(B49:B55)</f>
        <v>-555297.84</v>
      </c>
    </row>
    <row r="49" spans="1:5" ht="12.9" customHeight="1" x14ac:dyDescent="0.25">
      <c r="A49" s="12" t="s">
        <v>92</v>
      </c>
      <c r="B49" s="18">
        <f>-212196.88-395</f>
        <v>-212591.88</v>
      </c>
      <c r="C49" s="36"/>
    </row>
    <row r="50" spans="1:5" ht="12.9" hidden="1" customHeight="1" x14ac:dyDescent="0.25">
      <c r="A50" s="12" t="s">
        <v>93</v>
      </c>
      <c r="B50" s="18">
        <v>0</v>
      </c>
      <c r="C50" s="36"/>
      <c r="E50" s="24"/>
    </row>
    <row r="51" spans="1:5" ht="12.9" customHeight="1" x14ac:dyDescent="0.25">
      <c r="A51" s="12" t="s">
        <v>94</v>
      </c>
      <c r="B51" s="18">
        <v>-163328.06</v>
      </c>
      <c r="C51" s="36"/>
    </row>
    <row r="52" spans="1:5" ht="12.9" customHeight="1" x14ac:dyDescent="0.25">
      <c r="A52" s="12" t="s">
        <v>95</v>
      </c>
      <c r="B52" s="18">
        <v>-26165.03</v>
      </c>
      <c r="C52" s="36"/>
    </row>
    <row r="53" spans="1:5" ht="12.9" customHeight="1" x14ac:dyDescent="0.25">
      <c r="A53" s="12" t="s">
        <v>96</v>
      </c>
      <c r="B53" s="18">
        <v>-50537.54</v>
      </c>
      <c r="C53" s="36"/>
    </row>
    <row r="54" spans="1:5" ht="12.9" customHeight="1" x14ac:dyDescent="0.25">
      <c r="A54" s="12" t="s">
        <v>18</v>
      </c>
      <c r="B54" s="18">
        <v>-50945.83</v>
      </c>
      <c r="C54" s="36"/>
    </row>
    <row r="55" spans="1:5" ht="12.9" customHeight="1" x14ac:dyDescent="0.25">
      <c r="A55" s="12" t="s">
        <v>97</v>
      </c>
      <c r="B55" s="37">
        <v>-51729.5</v>
      </c>
      <c r="C55" s="36"/>
    </row>
    <row r="56" spans="1:5" ht="18" customHeight="1" x14ac:dyDescent="0.25">
      <c r="A56" s="38" t="s">
        <v>17</v>
      </c>
      <c r="B56" s="1"/>
      <c r="C56" s="23"/>
      <c r="D56" s="22">
        <f>SUM(D46:D54)</f>
        <v>-555517.1</v>
      </c>
    </row>
    <row r="57" spans="1:5" ht="18" customHeight="1" x14ac:dyDescent="0.25">
      <c r="A57" s="38"/>
      <c r="B57" s="1"/>
      <c r="C57" s="23"/>
      <c r="D57" s="19"/>
    </row>
    <row r="58" spans="1:5" ht="18" customHeight="1" x14ac:dyDescent="0.25">
      <c r="A58" s="38" t="s">
        <v>16</v>
      </c>
      <c r="C58" s="23"/>
      <c r="D58" s="22">
        <f>+D56+D43</f>
        <v>-477020.25</v>
      </c>
    </row>
    <row r="59" spans="1:5" ht="6" customHeight="1" x14ac:dyDescent="0.25">
      <c r="A59" s="38"/>
      <c r="B59" s="1"/>
      <c r="C59" s="23"/>
      <c r="D59" s="19"/>
    </row>
    <row r="60" spans="1:5" ht="18" customHeight="1" x14ac:dyDescent="0.25">
      <c r="A60" s="42" t="s">
        <v>98</v>
      </c>
      <c r="B60" s="1"/>
      <c r="C60" s="23"/>
      <c r="D60" s="19"/>
    </row>
    <row r="61" spans="1:5" ht="12.9" customHeight="1" x14ac:dyDescent="0.25">
      <c r="A61" s="26" t="s">
        <v>99</v>
      </c>
      <c r="C61" s="36"/>
      <c r="D61" s="24">
        <f>+B62</f>
        <v>339809.55</v>
      </c>
    </row>
    <row r="62" spans="1:5" ht="12.9" customHeight="1" x14ac:dyDescent="0.25">
      <c r="A62" s="12" t="s">
        <v>100</v>
      </c>
      <c r="B62" s="37">
        <v>339809.55</v>
      </c>
      <c r="C62" s="36"/>
    </row>
    <row r="63" spans="1:5" ht="12.9" customHeight="1" x14ac:dyDescent="0.25">
      <c r="A63" s="26" t="s">
        <v>101</v>
      </c>
      <c r="C63" s="36"/>
      <c r="D63" s="24">
        <f>+B64+B65</f>
        <v>3574.95</v>
      </c>
    </row>
    <row r="64" spans="1:5" ht="12.9" customHeight="1" x14ac:dyDescent="0.25">
      <c r="A64" s="12" t="s">
        <v>102</v>
      </c>
      <c r="B64" s="18">
        <v>0</v>
      </c>
      <c r="C64" s="36"/>
    </row>
    <row r="65" spans="1:6" ht="12.9" customHeight="1" x14ac:dyDescent="0.25">
      <c r="A65" s="12" t="s">
        <v>103</v>
      </c>
      <c r="B65" s="37">
        <v>3574.95</v>
      </c>
      <c r="C65" s="36"/>
    </row>
    <row r="66" spans="1:6" ht="12.9" customHeight="1" x14ac:dyDescent="0.25">
      <c r="A66" s="26" t="s">
        <v>104</v>
      </c>
      <c r="C66" s="36"/>
      <c r="D66" s="24">
        <f>+B67+B68</f>
        <v>-41739.64</v>
      </c>
    </row>
    <row r="67" spans="1:6" ht="12.9" customHeight="1" x14ac:dyDescent="0.25">
      <c r="A67" s="12" t="s">
        <v>105</v>
      </c>
      <c r="B67" s="18">
        <v>0</v>
      </c>
      <c r="C67" s="36"/>
    </row>
    <row r="68" spans="1:6" ht="12.9" customHeight="1" x14ac:dyDescent="0.25">
      <c r="A68" s="12" t="s">
        <v>106</v>
      </c>
      <c r="B68" s="37">
        <v>-41739.64</v>
      </c>
      <c r="C68" s="36"/>
    </row>
    <row r="69" spans="1:6" ht="12.9" customHeight="1" x14ac:dyDescent="0.25">
      <c r="A69" s="12"/>
      <c r="C69" s="36"/>
    </row>
    <row r="70" spans="1:6" ht="12.9" customHeight="1" x14ac:dyDescent="0.25">
      <c r="A70" s="12"/>
      <c r="C70" s="36"/>
    </row>
    <row r="71" spans="1:6" ht="18" customHeight="1" x14ac:dyDescent="0.25">
      <c r="A71" s="38" t="s">
        <v>107</v>
      </c>
      <c r="C71" s="36"/>
      <c r="D71" s="22">
        <f>SUM(D61:D67)</f>
        <v>301644.86</v>
      </c>
    </row>
    <row r="72" spans="1:6" ht="14.25" customHeight="1" x14ac:dyDescent="0.25">
      <c r="A72" s="38"/>
      <c r="C72" s="36"/>
      <c r="D72" s="43"/>
    </row>
    <row r="73" spans="1:6" ht="21" customHeight="1" thickBot="1" x14ac:dyDescent="0.3">
      <c r="A73" s="38" t="s">
        <v>108</v>
      </c>
      <c r="B73" s="1"/>
      <c r="C73" s="21"/>
      <c r="D73" s="44">
        <f>+D58+D71</f>
        <v>-175375.39</v>
      </c>
      <c r="E73" s="24"/>
      <c r="F73" s="24"/>
    </row>
    <row r="74" spans="1:6" x14ac:dyDescent="0.25">
      <c r="A74" s="12"/>
      <c r="C74" s="35"/>
    </row>
    <row r="75" spans="1:6" ht="13.8" x14ac:dyDescent="0.25">
      <c r="A75" s="45" t="s">
        <v>109</v>
      </c>
      <c r="B75" s="46"/>
      <c r="D75" s="24">
        <v>0</v>
      </c>
    </row>
    <row r="76" spans="1:6" ht="13.8" x14ac:dyDescent="0.25">
      <c r="A76" s="45" t="s">
        <v>110</v>
      </c>
      <c r="B76" s="46"/>
      <c r="D76" s="24">
        <v>0</v>
      </c>
    </row>
    <row r="77" spans="1:6" ht="9.75" customHeight="1" x14ac:dyDescent="0.25">
      <c r="A77" s="45"/>
      <c r="B77" s="46"/>
    </row>
    <row r="78" spans="1:6" ht="21" customHeight="1" thickBot="1" x14ac:dyDescent="0.3">
      <c r="A78" s="38" t="s">
        <v>15</v>
      </c>
      <c r="B78" s="1"/>
      <c r="C78" s="21"/>
      <c r="D78" s="20">
        <f>+D73</f>
        <v>-175375.39</v>
      </c>
      <c r="E78" s="24"/>
      <c r="F78" s="8"/>
    </row>
    <row r="79" spans="1:6" ht="9.75" customHeight="1" thickTop="1" x14ac:dyDescent="0.25">
      <c r="A79" s="26"/>
    </row>
    <row r="80" spans="1:6" x14ac:dyDescent="0.25">
      <c r="A80" s="26"/>
    </row>
    <row r="81" spans="1:2" x14ac:dyDescent="0.25">
      <c r="A81" s="26"/>
    </row>
    <row r="82" spans="1:2" x14ac:dyDescent="0.25">
      <c r="A82" s="38"/>
      <c r="B82" s="19"/>
    </row>
    <row r="83" spans="1:2" x14ac:dyDescent="0.25">
      <c r="A83" s="38"/>
      <c r="B83" s="19"/>
    </row>
    <row r="84" spans="1:2" x14ac:dyDescent="0.25">
      <c r="A84" s="26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 general]</cp:lastModifiedBy>
  <cp:lastPrinted>2024-08-28T19:34:57Z</cp:lastPrinted>
  <dcterms:created xsi:type="dcterms:W3CDTF">2004-07-25T19:56:43Z</dcterms:created>
  <dcterms:modified xsi:type="dcterms:W3CDTF">2024-08-28T20:27:19Z</dcterms:modified>
</cp:coreProperties>
</file>