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fpcrecersv-my.sharepoint.com/personal/cgalindo_crecer_com_sv/Documents/Escritorio/"/>
    </mc:Choice>
  </mc:AlternateContent>
  <xr:revisionPtr revIDLastSave="2" documentId="8_{F2AB19A1-76AD-44FD-B4E7-5C73D49CEC17}" xr6:coauthVersionLast="47" xr6:coauthVersionMax="47" xr10:uidLastSave="{82EDC180-899A-4578-BA20-CA391EEFB9EA}"/>
  <bookViews>
    <workbookView minimized="1" xWindow="7200" yWindow="0" windowWidth="12000" windowHeight="11400" xr2:uid="{B544EA85-BFBB-4DED-8D0F-FED1B2460F51}"/>
  </bookViews>
  <sheets>
    <sheet name="ER" sheetId="1" r:id="rId1"/>
    <sheet name="BG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1" i="2" l="1"/>
  <c r="C41" i="2"/>
  <c r="C33" i="2"/>
  <c r="E32" i="2"/>
  <c r="E33" i="2" s="1"/>
  <c r="C29" i="2"/>
  <c r="C34" i="2" s="1"/>
  <c r="C42" i="2" s="1"/>
  <c r="E27" i="2"/>
  <c r="E29" i="2" s="1"/>
  <c r="C22" i="2"/>
  <c r="E21" i="2"/>
  <c r="E22" i="2" s="1"/>
  <c r="C21" i="2"/>
  <c r="E14" i="2"/>
  <c r="C14" i="2"/>
  <c r="E37" i="1"/>
  <c r="E40" i="1" s="1"/>
  <c r="E44" i="1" s="1"/>
  <c r="E46" i="1" s="1"/>
  <c r="E35" i="1"/>
  <c r="C35" i="1"/>
  <c r="E28" i="1"/>
  <c r="C28" i="1"/>
  <c r="E23" i="1"/>
  <c r="C23" i="1"/>
  <c r="E15" i="1"/>
  <c r="C15" i="1"/>
  <c r="E9" i="1"/>
  <c r="E17" i="1" s="1"/>
  <c r="C9" i="1"/>
  <c r="C17" i="1" s="1"/>
  <c r="E34" i="2" l="1"/>
  <c r="E42" i="2" s="1"/>
  <c r="C37" i="1"/>
  <c r="C40" i="1" s="1"/>
  <c r="C44" i="1" s="1"/>
  <c r="C46" i="1" s="1"/>
</calcChain>
</file>

<file path=xl/sharedStrings.xml><?xml version="1.0" encoding="utf-8"?>
<sst xmlns="http://schemas.openxmlformats.org/spreadsheetml/2006/main" count="78" uniqueCount="68">
  <si>
    <t>ADMINISTRADORA DE FONDOS DE PENSIONES CRECER, S.A</t>
  </si>
  <si>
    <t>ESTADO DE RESULTADOS DEL 1 DE ENERO AL 31 DE AGOSTO</t>
  </si>
  <si>
    <t>(Expresados en dólares de los Estados Unidos de América)</t>
  </si>
  <si>
    <t>DESCRIPCION</t>
  </si>
  <si>
    <t xml:space="preserve">INGRESOS POR ADMINISTRACIÓN DE FONDOS                                 </t>
  </si>
  <si>
    <t xml:space="preserve">INGRESOS POR COMISIONES POR ADMINISTRACIÓN DE FONDOS                  </t>
  </si>
  <si>
    <t xml:space="preserve">                                                                      </t>
  </si>
  <si>
    <t xml:space="preserve">GASTOS POR ADMINISTRACIÓN DE FONDOS DE PENSIONES                      </t>
  </si>
  <si>
    <t xml:space="preserve">PRIMAS DE SEGUROS                                                     </t>
  </si>
  <si>
    <t xml:space="preserve">SUELDOS, COMISIONES Y PRESTACIONES A AGENTES DE SERVICIOS PREV.       </t>
  </si>
  <si>
    <t xml:space="preserve">OTROS COSTOS DIRECTOS POR ADMINISTRACIÓN DE FONDOS                    </t>
  </si>
  <si>
    <t xml:space="preserve">UTILIDAD BRUTA                                                        </t>
  </si>
  <si>
    <t xml:space="preserve">OPERACIÓN                                                             </t>
  </si>
  <si>
    <t xml:space="preserve">GASTOS DE PERSONAL Y ADMINISTRATIVOS                                  </t>
  </si>
  <si>
    <t xml:space="preserve">DEPRECIACIÓN, AMORTIZACIÓN Y DESVALORIZACIÓN DE ACTIVOS                </t>
  </si>
  <si>
    <t xml:space="preserve">PROV. P/INCOBRABILIDAD DE CTAS. Y DOCUMENTOS POR COBRAR               </t>
  </si>
  <si>
    <t xml:space="preserve">FINANCIEROS                                                           </t>
  </si>
  <si>
    <t xml:space="preserve">GASTOS FINANCIEROS                                                    </t>
  </si>
  <si>
    <t xml:space="preserve">INGRESOS FINANCIEROS                                                  </t>
  </si>
  <si>
    <t xml:space="preserve">OTROS                                                                 </t>
  </si>
  <si>
    <t xml:space="preserve">OTROS GASTOS                                                          </t>
  </si>
  <si>
    <t xml:space="preserve">OTROS INGRESOS                                                        </t>
  </si>
  <si>
    <t xml:space="preserve">GASTOS DE EJERCICIOS ANTERIORES                                       </t>
  </si>
  <si>
    <t xml:space="preserve">INGRESOS DE EJERCICIOS ANTERIORES                                     </t>
  </si>
  <si>
    <t xml:space="preserve">UTILIDAD DE OPERACIÓN                                                 </t>
  </si>
  <si>
    <t xml:space="preserve">IMPUESTO SOBRE LA RENTA                                               </t>
  </si>
  <si>
    <t xml:space="preserve">UTILIDAD DE LAS ACTIVIDADES ORDINARIAS                                </t>
  </si>
  <si>
    <t xml:space="preserve">INGRESOS EXTRAORDINARIOS                                              </t>
  </si>
  <si>
    <t xml:space="preserve">UTILIDAD NETA DEL EJERCICIO                                           </t>
  </si>
  <si>
    <t>UTILIDAD POR ACCIÓN</t>
  </si>
  <si>
    <t>RUTH DEL CASTILLO DE SOLORZANO</t>
  </si>
  <si>
    <t>GERMAN ENRIQUE BARRERA</t>
  </si>
  <si>
    <t>PRESIDENTA EJECUTIVA Y REPRESENTANTE LEGAL</t>
  </si>
  <si>
    <t>CONTADOR GENERAL</t>
  </si>
  <si>
    <t>ADMINISTRADORA DE FONDOS DE PENSIONES CRECER. S.A</t>
  </si>
  <si>
    <t>BALANCE GENERAL AL 31 DE AGOSTO DE 2024 Y 31 DE DICIEMBRE DE 2023</t>
  </si>
  <si>
    <t xml:space="preserve">ACTIVOS                                                               </t>
  </si>
  <si>
    <t xml:space="preserve">ACTIVOS CORRIENTES                                                    </t>
  </si>
  <si>
    <t xml:space="preserve">DISPONIBLE                                                            </t>
  </si>
  <si>
    <t xml:space="preserve">INVERSIONES FINANCIERAS                                               </t>
  </si>
  <si>
    <t xml:space="preserve">CUENTAS Y DOCUMENTOS POR COBRAR NETO DE PROVISIONES                   </t>
  </si>
  <si>
    <t xml:space="preserve">GASTOS PAGADOS POR ANTICIPADO                                         </t>
  </si>
  <si>
    <t xml:space="preserve">TOTAL ACTIVO CORRIENTE                                                </t>
  </si>
  <si>
    <t xml:space="preserve">ACTIVOS NO CORRIENTES                                                 </t>
  </si>
  <si>
    <t xml:space="preserve">INVERSIONES EN CUOTAS DEL FONDO DE PENSIONES                          </t>
  </si>
  <si>
    <t xml:space="preserve">PROPIEDAD, PLANTA Y EQUIPO (NETO)                                     </t>
  </si>
  <si>
    <t xml:space="preserve">OTROS ACTIVOS E INTANGIBLES (NETO)                                    </t>
  </si>
  <si>
    <t xml:space="preserve">ACTIVO POR IMPUESTO DIFERIDO                                          </t>
  </si>
  <si>
    <t xml:space="preserve">TOTAL ACTIVO NO CORRIENTE                                             </t>
  </si>
  <si>
    <t xml:space="preserve">TOTAL DE ACTIVOS                                                      </t>
  </si>
  <si>
    <t xml:space="preserve">PASIVO Y PATRIMONIO                                                   </t>
  </si>
  <si>
    <t xml:space="preserve">PASIVOS CORRIENTES                                                    </t>
  </si>
  <si>
    <t xml:space="preserve">CUENTAS Y DOCUMENTOS POR PAGAR                                        </t>
  </si>
  <si>
    <t xml:space="preserve">OBLIGACIONES POR IMPUESTOS Y CONTRIBUCIONES                           </t>
  </si>
  <si>
    <t xml:space="preserve">TOTAL PASIVO CORRIENTE                                                </t>
  </si>
  <si>
    <t xml:space="preserve">PASIVOS NO CORRIENTES                                                 </t>
  </si>
  <si>
    <t xml:space="preserve">PROVISIONES                                                           </t>
  </si>
  <si>
    <t xml:space="preserve">TOTAL PASIVO NO CORRIENTE                                             </t>
  </si>
  <si>
    <t xml:space="preserve">TOTAL DE PASIVOS                                                      </t>
  </si>
  <si>
    <t xml:space="preserve">PATRIMONIO                                                            </t>
  </si>
  <si>
    <t xml:space="preserve">CAPITAL SOCIAL PAGADO                                                 </t>
  </si>
  <si>
    <t xml:space="preserve">RESERVAS DE CAPITAL                                                   </t>
  </si>
  <si>
    <t xml:space="preserve">REVALUACION                                                           </t>
  </si>
  <si>
    <t xml:space="preserve">RESULTADOS DEL PRESENTE EJERCICIO                                     </t>
  </si>
  <si>
    <t xml:space="preserve">TOTAL PATRIMONIO                                                      </t>
  </si>
  <si>
    <t xml:space="preserve">TOTAL PASIVO Y PATRIMONIO                                             </t>
  </si>
  <si>
    <t xml:space="preserve">CUENTAS CONTINGENTES Y COMPROMISOS                                    </t>
  </si>
  <si>
    <t xml:space="preserve">CUENTAS DE CONTROL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</si>
</sst>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"/>
  </numFmts>
  <fonts count="11" x14ac:knownFonts="1">
    <font>
      <sz val="10"/>
      <name val="Arial"/>
    </font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Times New Roman"/>
      <family val="1"/>
    </font>
    <font>
      <b/>
      <u/>
      <sz val="10"/>
      <name val="Times New Roman"/>
      <family val="1"/>
    </font>
    <font>
      <sz val="10"/>
      <name val="Times New Roman"/>
      <family val="1"/>
    </font>
    <font>
      <sz val="10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2" fillId="2" borderId="0" xfId="0" applyFont="1" applyFill="1"/>
    <xf numFmtId="0" fontId="2" fillId="3" borderId="0" xfId="0" applyFont="1" applyFill="1"/>
    <xf numFmtId="49" fontId="4" fillId="3" borderId="0" xfId="0" applyNumberFormat="1" applyFont="1" applyFill="1"/>
    <xf numFmtId="49" fontId="5" fillId="3" borderId="1" xfId="0" applyNumberFormat="1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49" fontId="4" fillId="3" borderId="0" xfId="0" applyNumberFormat="1" applyFont="1" applyFill="1" applyAlignment="1">
      <alignment horizontal="left"/>
    </xf>
    <xf numFmtId="38" fontId="4" fillId="3" borderId="0" xfId="0" applyNumberFormat="1" applyFont="1" applyFill="1" applyAlignment="1">
      <alignment horizontal="right"/>
    </xf>
    <xf numFmtId="0" fontId="4" fillId="3" borderId="0" xfId="0" applyFont="1" applyFill="1" applyAlignment="1">
      <alignment horizontal="right"/>
    </xf>
    <xf numFmtId="49" fontId="5" fillId="3" borderId="0" xfId="0" applyNumberFormat="1" applyFont="1" applyFill="1" applyAlignment="1">
      <alignment horizontal="left"/>
    </xf>
    <xf numFmtId="38" fontId="7" fillId="3" borderId="0" xfId="0" applyNumberFormat="1" applyFont="1" applyFill="1" applyAlignment="1">
      <alignment horizontal="right"/>
    </xf>
    <xf numFmtId="49" fontId="7" fillId="3" borderId="0" xfId="0" applyNumberFormat="1" applyFont="1" applyFill="1" applyAlignment="1">
      <alignment horizontal="left"/>
    </xf>
    <xf numFmtId="38" fontId="5" fillId="3" borderId="0" xfId="0" applyNumberFormat="1" applyFont="1" applyFill="1" applyAlignment="1">
      <alignment horizontal="right"/>
    </xf>
    <xf numFmtId="37" fontId="4" fillId="3" borderId="0" xfId="0" applyNumberFormat="1" applyFont="1" applyFill="1" applyAlignment="1">
      <alignment horizontal="right"/>
    </xf>
    <xf numFmtId="38" fontId="5" fillId="3" borderId="1" xfId="0" applyNumberFormat="1" applyFont="1" applyFill="1" applyBorder="1"/>
    <xf numFmtId="38" fontId="5" fillId="3" borderId="0" xfId="0" applyNumberFormat="1" applyFont="1" applyFill="1"/>
    <xf numFmtId="0" fontId="7" fillId="3" borderId="0" xfId="0" applyFont="1" applyFill="1" applyAlignment="1">
      <alignment horizontal="right"/>
    </xf>
    <xf numFmtId="38" fontId="5" fillId="4" borderId="0" xfId="0" applyNumberFormat="1" applyFont="1" applyFill="1" applyAlignment="1">
      <alignment horizontal="right"/>
    </xf>
    <xf numFmtId="37" fontId="7" fillId="3" borderId="0" xfId="0" applyNumberFormat="1" applyFont="1" applyFill="1" applyAlignment="1">
      <alignment horizontal="right"/>
    </xf>
    <xf numFmtId="37" fontId="5" fillId="4" borderId="0" xfId="0" applyNumberFormat="1" applyFont="1" applyFill="1" applyAlignment="1">
      <alignment horizontal="right"/>
    </xf>
    <xf numFmtId="37" fontId="3" fillId="3" borderId="0" xfId="0" applyNumberFormat="1" applyFont="1" applyFill="1" applyAlignment="1">
      <alignment horizontal="right"/>
    </xf>
    <xf numFmtId="37" fontId="7" fillId="4" borderId="0" xfId="0" applyNumberFormat="1" applyFont="1" applyFill="1" applyAlignment="1">
      <alignment horizontal="right"/>
    </xf>
    <xf numFmtId="37" fontId="8" fillId="3" borderId="0" xfId="0" applyNumberFormat="1" applyFont="1" applyFill="1" applyAlignment="1">
      <alignment horizontal="right"/>
    </xf>
    <xf numFmtId="38" fontId="4" fillId="4" borderId="0" xfId="0" applyNumberFormat="1" applyFont="1" applyFill="1" applyAlignment="1">
      <alignment horizontal="right"/>
    </xf>
    <xf numFmtId="37" fontId="5" fillId="3" borderId="0" xfId="0" applyNumberFormat="1" applyFont="1" applyFill="1" applyAlignment="1">
      <alignment horizontal="right"/>
    </xf>
    <xf numFmtId="164" fontId="5" fillId="3" borderId="0" xfId="0" applyNumberFormat="1" applyFont="1" applyFill="1" applyAlignment="1">
      <alignment horizontal="right"/>
    </xf>
    <xf numFmtId="49" fontId="4" fillId="3" borderId="2" xfId="0" applyNumberFormat="1" applyFont="1" applyFill="1" applyBorder="1"/>
    <xf numFmtId="49" fontId="9" fillId="3" borderId="0" xfId="0" applyNumberFormat="1" applyFont="1" applyFill="1"/>
    <xf numFmtId="49" fontId="10" fillId="3" borderId="0" xfId="0" applyNumberFormat="1" applyFont="1" applyFill="1" applyAlignment="1">
      <alignment horizontal="center" vertical="top" wrapText="1"/>
    </xf>
    <xf numFmtId="0" fontId="9" fillId="3" borderId="0" xfId="0" applyFont="1" applyFill="1"/>
    <xf numFmtId="49" fontId="9" fillId="3" borderId="0" xfId="0" applyNumberFormat="1" applyFont="1" applyFill="1" applyAlignment="1">
      <alignment horizontal="center" vertical="top" wrapText="1"/>
    </xf>
    <xf numFmtId="49" fontId="9" fillId="3" borderId="0" xfId="0" applyNumberFormat="1" applyFont="1" applyFill="1" applyAlignment="1">
      <alignment horizontal="center"/>
    </xf>
    <xf numFmtId="49" fontId="2" fillId="3" borderId="0" xfId="0" applyNumberFormat="1" applyFont="1" applyFill="1"/>
    <xf numFmtId="38" fontId="2" fillId="3" borderId="0" xfId="0" applyNumberFormat="1" applyFont="1" applyFill="1"/>
    <xf numFmtId="0" fontId="2" fillId="3" borderId="0" xfId="0" applyFont="1" applyFill="1" applyAlignment="1">
      <alignment horizontal="right"/>
    </xf>
    <xf numFmtId="0" fontId="2" fillId="5" borderId="0" xfId="0" applyFont="1" applyFill="1"/>
    <xf numFmtId="38" fontId="4" fillId="3" borderId="0" xfId="0" applyNumberFormat="1" applyFont="1" applyFill="1"/>
    <xf numFmtId="38" fontId="7" fillId="3" borderId="0" xfId="0" applyNumberFormat="1" applyFont="1" applyFill="1"/>
    <xf numFmtId="38" fontId="3" fillId="3" borderId="0" xfId="0" applyNumberFormat="1" applyFont="1" applyFill="1"/>
    <xf numFmtId="38" fontId="3" fillId="3" borderId="0" xfId="1" applyNumberFormat="1" applyFont="1" applyFill="1"/>
    <xf numFmtId="38" fontId="5" fillId="3" borderId="3" xfId="0" applyNumberFormat="1" applyFont="1" applyFill="1" applyBorder="1"/>
    <xf numFmtId="38" fontId="5" fillId="3" borderId="4" xfId="0" applyNumberFormat="1" applyFont="1" applyFill="1" applyBorder="1"/>
    <xf numFmtId="38" fontId="4" fillId="3" borderId="5" xfId="0" applyNumberFormat="1" applyFont="1" applyFill="1" applyBorder="1"/>
    <xf numFmtId="0" fontId="10" fillId="3" borderId="3" xfId="0" applyFont="1" applyFill="1" applyBorder="1" applyAlignment="1">
      <alignment horizontal="center" vertical="top" wrapText="1"/>
    </xf>
    <xf numFmtId="0" fontId="9" fillId="3" borderId="0" xfId="0" applyFont="1" applyFill="1" applyAlignment="1">
      <alignment horizontal="center" vertical="top" wrapText="1"/>
    </xf>
    <xf numFmtId="0" fontId="9" fillId="3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10" fillId="3" borderId="0" xfId="0" applyFont="1" applyFill="1" applyAlignment="1">
      <alignment horizontal="center" vertical="top" wrapText="1"/>
    </xf>
  </cellXfs>
  <cellStyles count="2">
    <cellStyle name="Normal" xfId="0" builtinId="0"/>
    <cellStyle name="Normal 2" xfId="1" xr:uid="{EB285549-3C1F-4BC8-8485-2A547E44C6D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3105150</xdr:colOff>
      <xdr:row>0</xdr:row>
      <xdr:rowOff>50800</xdr:rowOff>
    </xdr:from>
    <xdr:to>
      <xdr:col>1</xdr:col>
      <xdr:colOff>4562475</xdr:colOff>
      <xdr:row>0</xdr:row>
      <xdr:rowOff>593725</xdr:rowOff>
    </xdr:to>
    <xdr:pic>
      <xdr:nvPicPr>
        <xdr:cNvPr id="2" name="2 Imagen" descr="\\hades\Aplicaciones WEB\HISTORIAL_LABORAL\IMAGENES\jpg\Logo2.jpg">
          <a:extLst>
            <a:ext uri="{FF2B5EF4-FFF2-40B4-BE49-F238E27FC236}">
              <a16:creationId xmlns:a16="http://schemas.microsoft.com/office/drawing/2014/main" id="{8F08051E-E373-4563-830B-07F05F117E9B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922" r="4115"/>
        <a:stretch/>
      </xdr:blipFill>
      <xdr:spPr bwMode="auto">
        <a:xfrm>
          <a:off x="3225800" y="50800"/>
          <a:ext cx="1457325" cy="5429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2432050</xdr:colOff>
      <xdr:row>0</xdr:row>
      <xdr:rowOff>66675</xdr:rowOff>
    </xdr:from>
    <xdr:to>
      <xdr:col>1</xdr:col>
      <xdr:colOff>3889375</xdr:colOff>
      <xdr:row>0</xdr:row>
      <xdr:rowOff>609600</xdr:rowOff>
    </xdr:to>
    <xdr:pic>
      <xdr:nvPicPr>
        <xdr:cNvPr id="2" name="2 Imagen" descr="\\hades\Aplicaciones WEB\HISTORIAL_LABORAL\IMAGENES\jpg\Logo2.jpg">
          <a:extLst>
            <a:ext uri="{FF2B5EF4-FFF2-40B4-BE49-F238E27FC236}">
              <a16:creationId xmlns:a16="http://schemas.microsoft.com/office/drawing/2014/main" id="{57899024-C477-442B-BF48-714CE31C4B81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922" r="4115"/>
        <a:stretch/>
      </xdr:blipFill>
      <xdr:spPr bwMode="auto">
        <a:xfrm>
          <a:off x="2552700" y="66675"/>
          <a:ext cx="1457325" cy="5429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C53C2D-7301-4207-B181-037BED4CF37A}">
  <sheetPr>
    <pageSetUpPr fitToPage="1"/>
  </sheetPr>
  <dimension ref="A1:J59"/>
  <sheetViews>
    <sheetView tabSelected="1" workbookViewId="0">
      <selection sqref="A1:XFD1048576"/>
    </sheetView>
  </sheetViews>
  <sheetFormatPr baseColWidth="10" defaultColWidth="0" defaultRowHeight="0" customHeight="1" zeroHeight="1" x14ac:dyDescent="0.2"/>
  <cols>
    <col min="1" max="1" width="1.7265625" style="32" customWidth="1"/>
    <col min="2" max="2" width="67.54296875" style="32" bestFit="1" customWidth="1"/>
    <col min="3" max="3" width="10.1796875" style="33" bestFit="1" customWidth="1"/>
    <col min="4" max="4" width="3.26953125" style="34" customWidth="1"/>
    <col min="5" max="5" width="10.1796875" style="33" bestFit="1" customWidth="1"/>
    <col min="6" max="6" width="15.81640625" style="2" customWidth="1"/>
    <col min="7" max="7" width="8.1796875" style="2" hidden="1" customWidth="1"/>
    <col min="8" max="8" width="0" style="2" hidden="1" customWidth="1"/>
    <col min="9" max="10" width="8.1796875" style="2" hidden="1" customWidth="1"/>
    <col min="11" max="16384" width="11.453125" style="2" hidden="1"/>
  </cols>
  <sheetData>
    <row r="1" spans="1:6" ht="53.15" customHeight="1" x14ac:dyDescent="0.2">
      <c r="A1" s="46"/>
      <c r="B1" s="46"/>
      <c r="C1" s="46"/>
      <c r="D1" s="46"/>
      <c r="E1" s="46"/>
      <c r="F1" s="1"/>
    </row>
    <row r="2" spans="1:6" ht="13" x14ac:dyDescent="0.3">
      <c r="A2" s="47" t="s">
        <v>0</v>
      </c>
      <c r="B2" s="47"/>
      <c r="C2" s="47"/>
      <c r="D2" s="47"/>
      <c r="E2" s="47"/>
      <c r="F2" s="1"/>
    </row>
    <row r="3" spans="1:6" ht="12.75" customHeight="1" x14ac:dyDescent="0.3">
      <c r="A3" s="47" t="s">
        <v>1</v>
      </c>
      <c r="B3" s="47"/>
      <c r="C3" s="47"/>
      <c r="D3" s="47"/>
      <c r="E3" s="47"/>
      <c r="F3" s="1"/>
    </row>
    <row r="4" spans="1:6" ht="15" customHeight="1" x14ac:dyDescent="0.2">
      <c r="A4" s="48" t="s">
        <v>2</v>
      </c>
      <c r="B4" s="48"/>
      <c r="C4" s="48"/>
      <c r="D4" s="48"/>
      <c r="E4" s="48"/>
      <c r="F4" s="1"/>
    </row>
    <row r="5" spans="1:6" ht="12.5" x14ac:dyDescent="0.25">
      <c r="A5" s="3"/>
      <c r="B5" s="49"/>
      <c r="C5" s="49"/>
      <c r="D5" s="49"/>
      <c r="E5" s="49"/>
    </row>
    <row r="6" spans="1:6" ht="13.5" thickBot="1" x14ac:dyDescent="0.35">
      <c r="A6" s="3"/>
      <c r="B6" s="4" t="s">
        <v>3</v>
      </c>
      <c r="C6" s="5">
        <v>2024</v>
      </c>
      <c r="D6" s="5"/>
      <c r="E6" s="5">
        <v>2023</v>
      </c>
    </row>
    <row r="7" spans="1:6" ht="13" thickTop="1" x14ac:dyDescent="0.25">
      <c r="A7" s="3"/>
      <c r="B7" s="6"/>
      <c r="C7" s="7"/>
      <c r="D7" s="8"/>
      <c r="E7" s="7"/>
    </row>
    <row r="8" spans="1:6" ht="13" x14ac:dyDescent="0.3">
      <c r="A8" s="3"/>
      <c r="B8" s="9" t="s">
        <v>4</v>
      </c>
      <c r="C8" s="10">
        <v>33662778</v>
      </c>
      <c r="D8" s="10"/>
      <c r="E8" s="10">
        <v>30696388</v>
      </c>
    </row>
    <row r="9" spans="1:6" ht="13" x14ac:dyDescent="0.3">
      <c r="A9" s="3"/>
      <c r="B9" s="11" t="s">
        <v>5</v>
      </c>
      <c r="C9" s="10">
        <f>SUM(C8)</f>
        <v>33662778</v>
      </c>
      <c r="D9" s="10"/>
      <c r="E9" s="10">
        <f>+E8</f>
        <v>30696388</v>
      </c>
    </row>
    <row r="10" spans="1:6" ht="13" x14ac:dyDescent="0.3">
      <c r="A10" s="3"/>
      <c r="B10" s="9" t="s">
        <v>6</v>
      </c>
      <c r="C10" s="12"/>
      <c r="D10" s="12"/>
      <c r="E10" s="12"/>
    </row>
    <row r="11" spans="1:6" ht="13" x14ac:dyDescent="0.3">
      <c r="A11" s="3"/>
      <c r="B11" s="9" t="s">
        <v>7</v>
      </c>
      <c r="C11" s="13"/>
      <c r="D11" s="13"/>
      <c r="E11" s="13"/>
    </row>
    <row r="12" spans="1:6" ht="13" x14ac:dyDescent="0.3">
      <c r="A12" s="3"/>
      <c r="B12" s="11" t="s">
        <v>8</v>
      </c>
      <c r="C12" s="10">
        <v>97680</v>
      </c>
      <c r="D12" s="10"/>
      <c r="E12" s="10">
        <v>3774467</v>
      </c>
    </row>
    <row r="13" spans="1:6" ht="13" x14ac:dyDescent="0.3">
      <c r="A13" s="3"/>
      <c r="B13" s="11" t="s">
        <v>9</v>
      </c>
      <c r="C13" s="10">
        <v>1086011</v>
      </c>
      <c r="D13" s="10"/>
      <c r="E13" s="10">
        <v>983970</v>
      </c>
    </row>
    <row r="14" spans="1:6" ht="13" x14ac:dyDescent="0.3">
      <c r="A14" s="3"/>
      <c r="B14" s="11" t="s">
        <v>10</v>
      </c>
      <c r="C14" s="10">
        <v>1449494</v>
      </c>
      <c r="D14" s="10"/>
      <c r="E14" s="10">
        <v>1818281</v>
      </c>
    </row>
    <row r="15" spans="1:6" ht="13" x14ac:dyDescent="0.3">
      <c r="A15" s="3"/>
      <c r="B15" s="11" t="s">
        <v>6</v>
      </c>
      <c r="C15" s="10">
        <f>SUM(C12:C14)</f>
        <v>2633185</v>
      </c>
      <c r="D15" s="10"/>
      <c r="E15" s="10">
        <f>SUM(E12:E14)</f>
        <v>6576718</v>
      </c>
    </row>
    <row r="16" spans="1:6" ht="13" x14ac:dyDescent="0.3">
      <c r="A16" s="3"/>
      <c r="B16" s="9"/>
      <c r="C16" s="12"/>
      <c r="D16" s="12"/>
      <c r="E16" s="12"/>
    </row>
    <row r="17" spans="1:5" ht="13.5" thickBot="1" x14ac:dyDescent="0.35">
      <c r="A17" s="3"/>
      <c r="B17" s="9" t="s">
        <v>11</v>
      </c>
      <c r="C17" s="14">
        <f>C9-C15</f>
        <v>31029593</v>
      </c>
      <c r="D17" s="15"/>
      <c r="E17" s="14">
        <f>E9-E15</f>
        <v>24119670</v>
      </c>
    </row>
    <row r="18" spans="1:5" ht="13" thickTop="1" x14ac:dyDescent="0.25">
      <c r="A18" s="3"/>
      <c r="B18" s="6"/>
      <c r="C18" s="13"/>
      <c r="D18" s="13"/>
      <c r="E18" s="7"/>
    </row>
    <row r="19" spans="1:5" ht="13" x14ac:dyDescent="0.3">
      <c r="A19" s="3"/>
      <c r="B19" s="9" t="s">
        <v>12</v>
      </c>
      <c r="C19" s="16"/>
      <c r="D19" s="12"/>
      <c r="E19" s="16"/>
    </row>
    <row r="20" spans="1:5" ht="13" x14ac:dyDescent="0.3">
      <c r="A20" s="3"/>
      <c r="B20" s="11" t="s">
        <v>13</v>
      </c>
      <c r="C20" s="10">
        <v>11677470</v>
      </c>
      <c r="D20" s="10"/>
      <c r="E20" s="10">
        <v>10021680</v>
      </c>
    </row>
    <row r="21" spans="1:5" ht="13" x14ac:dyDescent="0.3">
      <c r="A21" s="3"/>
      <c r="B21" s="11" t="s">
        <v>14</v>
      </c>
      <c r="C21" s="10">
        <v>1498054</v>
      </c>
      <c r="D21" s="10"/>
      <c r="E21" s="10">
        <v>1120385</v>
      </c>
    </row>
    <row r="22" spans="1:5" ht="13" x14ac:dyDescent="0.3">
      <c r="A22" s="3"/>
      <c r="B22" s="11" t="s">
        <v>15</v>
      </c>
      <c r="C22" s="10">
        <v>1200</v>
      </c>
      <c r="D22" s="10"/>
      <c r="E22" s="10">
        <v>4517</v>
      </c>
    </row>
    <row r="23" spans="1:5" ht="13" x14ac:dyDescent="0.3">
      <c r="A23" s="3"/>
      <c r="B23" s="9" t="s">
        <v>6</v>
      </c>
      <c r="C23" s="17">
        <f>SUM(C20:C22)</f>
        <v>13176724</v>
      </c>
      <c r="D23" s="17"/>
      <c r="E23" s="17">
        <f>SUM(E20:E22)</f>
        <v>11146582</v>
      </c>
    </row>
    <row r="24" spans="1:5" ht="12.5" x14ac:dyDescent="0.25">
      <c r="A24" s="3"/>
      <c r="B24" s="6"/>
      <c r="C24" s="7"/>
      <c r="D24" s="7"/>
      <c r="E24" s="7"/>
    </row>
    <row r="25" spans="1:5" ht="13" x14ac:dyDescent="0.3">
      <c r="A25" s="3"/>
      <c r="B25" s="9" t="s">
        <v>16</v>
      </c>
      <c r="C25" s="12"/>
      <c r="D25" s="12"/>
      <c r="E25" s="12"/>
    </row>
    <row r="26" spans="1:5" ht="13" x14ac:dyDescent="0.3">
      <c r="A26" s="3"/>
      <c r="B26" s="11" t="s">
        <v>17</v>
      </c>
      <c r="C26" s="10">
        <v>2870</v>
      </c>
      <c r="D26" s="10"/>
      <c r="E26" s="10">
        <v>588</v>
      </c>
    </row>
    <row r="27" spans="1:5" ht="13" x14ac:dyDescent="0.3">
      <c r="A27" s="3"/>
      <c r="B27" s="11" t="s">
        <v>18</v>
      </c>
      <c r="C27" s="18">
        <v>-1034030</v>
      </c>
      <c r="D27" s="18"/>
      <c r="E27" s="18">
        <v>-808507</v>
      </c>
    </row>
    <row r="28" spans="1:5" ht="13" x14ac:dyDescent="0.3">
      <c r="A28" s="3"/>
      <c r="B28" s="9" t="s">
        <v>6</v>
      </c>
      <c r="C28" s="19">
        <f>SUM(C26:C27)</f>
        <v>-1031160</v>
      </c>
      <c r="D28" s="19"/>
      <c r="E28" s="19">
        <f>SUM(E26:E27)</f>
        <v>-807919</v>
      </c>
    </row>
    <row r="29" spans="1:5" ht="12.5" x14ac:dyDescent="0.25">
      <c r="A29" s="3"/>
      <c r="B29" s="6"/>
      <c r="C29" s="13"/>
      <c r="D29" s="13"/>
      <c r="E29" s="13"/>
    </row>
    <row r="30" spans="1:5" ht="13" x14ac:dyDescent="0.3">
      <c r="A30" s="3"/>
      <c r="B30" s="9" t="s">
        <v>19</v>
      </c>
      <c r="C30" s="12"/>
      <c r="D30" s="20"/>
      <c r="E30" s="12"/>
    </row>
    <row r="31" spans="1:5" ht="13" x14ac:dyDescent="0.3">
      <c r="A31" s="3"/>
      <c r="B31" s="11" t="s">
        <v>20</v>
      </c>
      <c r="C31" s="18">
        <v>285704</v>
      </c>
      <c r="D31" s="13"/>
      <c r="E31" s="18">
        <v>32485</v>
      </c>
    </row>
    <row r="32" spans="1:5" ht="13" x14ac:dyDescent="0.3">
      <c r="A32" s="3"/>
      <c r="B32" s="11" t="s">
        <v>21</v>
      </c>
      <c r="C32" s="18">
        <v>-3887451</v>
      </c>
      <c r="D32" s="13"/>
      <c r="E32" s="18">
        <v>-1859766</v>
      </c>
    </row>
    <row r="33" spans="1:5" ht="13" x14ac:dyDescent="0.3">
      <c r="A33" s="3"/>
      <c r="B33" s="11" t="s">
        <v>22</v>
      </c>
      <c r="C33" s="21">
        <v>37332</v>
      </c>
      <c r="D33" s="13"/>
      <c r="E33" s="21">
        <v>39480</v>
      </c>
    </row>
    <row r="34" spans="1:5" ht="13" x14ac:dyDescent="0.3">
      <c r="A34" s="3"/>
      <c r="B34" s="11" t="s">
        <v>23</v>
      </c>
      <c r="C34" s="21">
        <v>-80870</v>
      </c>
      <c r="D34" s="13"/>
      <c r="E34" s="21">
        <v>-100701</v>
      </c>
    </row>
    <row r="35" spans="1:5" ht="13" x14ac:dyDescent="0.3">
      <c r="A35" s="3"/>
      <c r="B35" s="9" t="s">
        <v>6</v>
      </c>
      <c r="C35" s="19">
        <f>SUM(C31:C34)</f>
        <v>-3645285</v>
      </c>
      <c r="D35" s="19"/>
      <c r="E35" s="19">
        <f>SUM(E31:E34)</f>
        <v>-1888502</v>
      </c>
    </row>
    <row r="36" spans="1:5" ht="12.5" x14ac:dyDescent="0.25">
      <c r="A36" s="3"/>
      <c r="B36" s="6"/>
      <c r="C36" s="22"/>
      <c r="D36" s="22"/>
      <c r="E36" s="23"/>
    </row>
    <row r="37" spans="1:5" ht="13.5" thickBot="1" x14ac:dyDescent="0.35">
      <c r="A37" s="3"/>
      <c r="B37" s="9" t="s">
        <v>24</v>
      </c>
      <c r="C37" s="14">
        <f>C9-C15-C23-C28-C35</f>
        <v>22529314</v>
      </c>
      <c r="D37" s="19"/>
      <c r="E37" s="14">
        <f>E9-E15-E23-E28-E35</f>
        <v>15669509</v>
      </c>
    </row>
    <row r="38" spans="1:5" ht="13" thickTop="1" x14ac:dyDescent="0.25">
      <c r="A38" s="3"/>
      <c r="B38" s="6"/>
      <c r="C38" s="13"/>
      <c r="D38" s="13"/>
      <c r="E38" s="13"/>
    </row>
    <row r="39" spans="1:5" ht="13" x14ac:dyDescent="0.3">
      <c r="A39" s="3"/>
      <c r="B39" s="11" t="s">
        <v>25</v>
      </c>
      <c r="C39" s="10">
        <v>6449301</v>
      </c>
      <c r="D39" s="19"/>
      <c r="E39" s="10">
        <v>4249622</v>
      </c>
    </row>
    <row r="40" spans="1:5" ht="13" x14ac:dyDescent="0.3">
      <c r="A40" s="3"/>
      <c r="B40" s="9" t="s">
        <v>26</v>
      </c>
      <c r="C40" s="24">
        <f>C37-C39</f>
        <v>16080013</v>
      </c>
      <c r="D40" s="19"/>
      <c r="E40" s="24">
        <f>E37-E39</f>
        <v>11419887</v>
      </c>
    </row>
    <row r="41" spans="1:5" ht="12.5" x14ac:dyDescent="0.25">
      <c r="A41" s="3"/>
      <c r="B41" s="6"/>
      <c r="C41" s="13"/>
      <c r="D41" s="13"/>
      <c r="E41" s="13"/>
    </row>
    <row r="42" spans="1:5" ht="13" x14ac:dyDescent="0.3">
      <c r="A42" s="3"/>
      <c r="B42" s="9" t="s">
        <v>27</v>
      </c>
      <c r="C42" s="21">
        <v>-379</v>
      </c>
      <c r="D42" s="19"/>
      <c r="E42" s="21">
        <v>-926</v>
      </c>
    </row>
    <row r="43" spans="1:5" ht="13" x14ac:dyDescent="0.3">
      <c r="A43" s="3"/>
      <c r="B43" s="11"/>
      <c r="C43" s="10"/>
      <c r="D43" s="19"/>
      <c r="E43" s="10"/>
    </row>
    <row r="44" spans="1:5" ht="13.5" thickBot="1" x14ac:dyDescent="0.35">
      <c r="A44" s="3"/>
      <c r="B44" s="9" t="s">
        <v>28</v>
      </c>
      <c r="C44" s="14">
        <f>C40-C42</f>
        <v>16080392</v>
      </c>
      <c r="D44" s="19"/>
      <c r="E44" s="14">
        <f>E40-E42</f>
        <v>11420813</v>
      </c>
    </row>
    <row r="45" spans="1:5" ht="13.5" thickTop="1" x14ac:dyDescent="0.3">
      <c r="A45" s="3"/>
      <c r="B45" s="11"/>
      <c r="C45" s="10"/>
      <c r="D45" s="19"/>
      <c r="E45" s="10"/>
    </row>
    <row r="46" spans="1:5" ht="13" x14ac:dyDescent="0.3">
      <c r="A46" s="3"/>
      <c r="B46" s="9" t="s">
        <v>29</v>
      </c>
      <c r="C46" s="25">
        <f>C44/1000000</f>
        <v>16.080392</v>
      </c>
      <c r="D46" s="19"/>
      <c r="E46" s="25">
        <f>E44/1000000</f>
        <v>11.420813000000001</v>
      </c>
    </row>
    <row r="47" spans="1:5" ht="12.5" x14ac:dyDescent="0.25">
      <c r="A47" s="3"/>
      <c r="B47" s="6"/>
      <c r="C47" s="7"/>
      <c r="D47" s="8"/>
      <c r="E47" s="7"/>
    </row>
    <row r="48" spans="1:5" ht="12.5" x14ac:dyDescent="0.25">
      <c r="A48" s="3"/>
      <c r="B48" s="6"/>
      <c r="C48" s="7"/>
      <c r="D48" s="8"/>
      <c r="E48" s="7"/>
    </row>
    <row r="49" spans="1:6" ht="12.5" x14ac:dyDescent="0.25">
      <c r="A49" s="3"/>
      <c r="B49" s="6"/>
      <c r="C49" s="7"/>
      <c r="D49" s="8"/>
      <c r="E49" s="7"/>
    </row>
    <row r="50" spans="1:6" ht="12.5" x14ac:dyDescent="0.25">
      <c r="A50" s="3"/>
      <c r="B50" s="6"/>
      <c r="C50" s="7"/>
      <c r="D50" s="8"/>
      <c r="E50" s="7"/>
    </row>
    <row r="51" spans="1:6" ht="12.5" x14ac:dyDescent="0.25">
      <c r="A51" s="3"/>
      <c r="B51" s="6"/>
      <c r="C51" s="7"/>
      <c r="D51" s="8"/>
      <c r="E51" s="7"/>
    </row>
    <row r="52" spans="1:6" ht="12.5" x14ac:dyDescent="0.25">
      <c r="A52" s="3"/>
      <c r="B52" s="26"/>
      <c r="C52" s="50"/>
      <c r="D52" s="50"/>
      <c r="E52" s="50"/>
    </row>
    <row r="53" spans="1:6" ht="11.5" customHeight="1" x14ac:dyDescent="0.25">
      <c r="A53" s="27"/>
      <c r="B53" s="28" t="s">
        <v>30</v>
      </c>
      <c r="C53" s="43" t="s">
        <v>31</v>
      </c>
      <c r="D53" s="43"/>
      <c r="E53" s="43"/>
      <c r="F53" s="29"/>
    </row>
    <row r="54" spans="1:6" ht="11.5" customHeight="1" x14ac:dyDescent="0.25">
      <c r="A54" s="27"/>
      <c r="B54" s="30" t="s">
        <v>32</v>
      </c>
      <c r="C54" s="44" t="s">
        <v>33</v>
      </c>
      <c r="D54" s="44"/>
      <c r="E54" s="44"/>
      <c r="F54" s="29"/>
    </row>
    <row r="55" spans="1:6" ht="11.5" x14ac:dyDescent="0.25">
      <c r="A55" s="27"/>
      <c r="B55" s="31"/>
      <c r="C55" s="45"/>
      <c r="D55" s="45"/>
      <c r="E55" s="45"/>
      <c r="F55" s="29"/>
    </row>
    <row r="56" spans="1:6" ht="10" x14ac:dyDescent="0.2"/>
    <row r="57" spans="1:6" ht="10" x14ac:dyDescent="0.2"/>
    <row r="58" spans="1:6" ht="10" x14ac:dyDescent="0.2"/>
    <row r="59" spans="1:6" ht="10" x14ac:dyDescent="0.2"/>
  </sheetData>
  <sheetProtection algorithmName="SHA-512" hashValue="CVlVxYcQ51vNhSl7GXv5vFlHnPC3EW/RKU2JaNylEvk5eW+JPQJVh4h5/LuyuqsEkz+sGMOLwb8y4z7GK5kZTw==" saltValue="s5khUazguTVNXo0dV/n8PA==" spinCount="100000" sheet="1" objects="1" scenarios="1"/>
  <mergeCells count="9">
    <mergeCell ref="C53:E53"/>
    <mergeCell ref="C54:E54"/>
    <mergeCell ref="C55:E55"/>
    <mergeCell ref="A1:E1"/>
    <mergeCell ref="A2:E2"/>
    <mergeCell ref="A3:E3"/>
    <mergeCell ref="A4:E4"/>
    <mergeCell ref="B5:E5"/>
    <mergeCell ref="C52:E52"/>
  </mergeCells>
  <printOptions horizontalCentered="1"/>
  <pageMargins left="0.45" right="0.56000000000000005" top="0.51" bottom="0.41" header="0" footer="0"/>
  <pageSetup scale="90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5EFD00-D6A7-4CC8-87A9-7D48DA9FF1BE}">
  <sheetPr>
    <pageSetUpPr fitToPage="1"/>
  </sheetPr>
  <dimension ref="A1:K59"/>
  <sheetViews>
    <sheetView workbookViewId="0">
      <selection sqref="A1:XFD1048576"/>
    </sheetView>
  </sheetViews>
  <sheetFormatPr baseColWidth="10" defaultColWidth="0" defaultRowHeight="0" customHeight="1" zeroHeight="1" x14ac:dyDescent="0.2"/>
  <cols>
    <col min="1" max="1" width="1.7265625" style="32" customWidth="1"/>
    <col min="2" max="2" width="64.26953125" style="32" bestFit="1" customWidth="1"/>
    <col min="3" max="3" width="9.90625" style="33" bestFit="1" customWidth="1"/>
    <col min="4" max="4" width="3.26953125" style="34" customWidth="1"/>
    <col min="5" max="5" width="9.90625" style="33" bestFit="1" customWidth="1"/>
    <col min="6" max="6" width="1.1796875" style="2" customWidth="1"/>
    <col min="7" max="7" width="2.1796875" style="2" hidden="1" customWidth="1"/>
    <col min="8" max="9" width="0" style="2" hidden="1" customWidth="1"/>
    <col min="10" max="10" width="2.1796875" style="2" hidden="1" customWidth="1"/>
    <col min="11" max="11" width="0" style="2" hidden="1" customWidth="1"/>
    <col min="12" max="16384" width="11.453125" style="2" hidden="1"/>
  </cols>
  <sheetData>
    <row r="1" spans="1:6" ht="52.5" customHeight="1" x14ac:dyDescent="0.2">
      <c r="A1" s="46"/>
      <c r="B1" s="46"/>
      <c r="C1" s="46"/>
      <c r="D1" s="46"/>
      <c r="E1" s="46"/>
      <c r="F1" s="35"/>
    </row>
    <row r="2" spans="1:6" ht="13" x14ac:dyDescent="0.3">
      <c r="A2" s="47" t="s">
        <v>34</v>
      </c>
      <c r="B2" s="47"/>
      <c r="C2" s="47"/>
      <c r="D2" s="47"/>
      <c r="E2" s="47"/>
      <c r="F2" s="35"/>
    </row>
    <row r="3" spans="1:6" ht="12.75" customHeight="1" x14ac:dyDescent="0.3">
      <c r="A3" s="47" t="s">
        <v>35</v>
      </c>
      <c r="B3" s="47"/>
      <c r="C3" s="47"/>
      <c r="D3" s="47"/>
      <c r="E3" s="47"/>
      <c r="F3" s="35"/>
    </row>
    <row r="4" spans="1:6" ht="15" customHeight="1" x14ac:dyDescent="0.2">
      <c r="A4" s="48" t="s">
        <v>2</v>
      </c>
      <c r="B4" s="48"/>
      <c r="C4" s="48"/>
      <c r="D4" s="48"/>
      <c r="E4" s="48"/>
      <c r="F4" s="35"/>
    </row>
    <row r="5" spans="1:6" ht="12.5" x14ac:dyDescent="0.25">
      <c r="A5" s="3"/>
      <c r="B5" s="49"/>
      <c r="C5" s="49"/>
      <c r="D5" s="49"/>
      <c r="E5" s="49"/>
    </row>
    <row r="6" spans="1:6" ht="13.5" thickBot="1" x14ac:dyDescent="0.35">
      <c r="A6" s="3"/>
      <c r="B6" s="4" t="s">
        <v>3</v>
      </c>
      <c r="C6" s="4">
        <v>2024</v>
      </c>
      <c r="D6" s="4"/>
      <c r="E6" s="4">
        <v>2023</v>
      </c>
    </row>
    <row r="7" spans="1:6" ht="13" thickTop="1" x14ac:dyDescent="0.25">
      <c r="A7" s="3"/>
      <c r="B7" s="6"/>
      <c r="C7" s="36"/>
      <c r="D7" s="36"/>
      <c r="E7" s="36"/>
    </row>
    <row r="8" spans="1:6" ht="13" x14ac:dyDescent="0.3">
      <c r="A8" s="3"/>
      <c r="B8" s="11" t="s">
        <v>36</v>
      </c>
      <c r="C8" s="16"/>
      <c r="D8" s="16"/>
      <c r="E8" s="16"/>
    </row>
    <row r="9" spans="1:6" ht="13" x14ac:dyDescent="0.3">
      <c r="A9" s="3"/>
      <c r="B9" s="11" t="s">
        <v>37</v>
      </c>
      <c r="C9" s="16"/>
      <c r="D9" s="16"/>
      <c r="E9" s="16"/>
    </row>
    <row r="10" spans="1:6" ht="13" x14ac:dyDescent="0.3">
      <c r="A10" s="3"/>
      <c r="B10" s="11" t="s">
        <v>38</v>
      </c>
      <c r="C10" s="37">
        <v>2837723</v>
      </c>
      <c r="D10" s="37"/>
      <c r="E10" s="37">
        <v>11990904</v>
      </c>
    </row>
    <row r="11" spans="1:6" ht="13" x14ac:dyDescent="0.3">
      <c r="A11" s="3"/>
      <c r="B11" s="11" t="s">
        <v>39</v>
      </c>
      <c r="C11" s="37">
        <v>2613732</v>
      </c>
      <c r="D11" s="37"/>
      <c r="E11" s="37">
        <v>7625910</v>
      </c>
    </row>
    <row r="12" spans="1:6" ht="13" x14ac:dyDescent="0.3">
      <c r="A12" s="3"/>
      <c r="B12" s="11" t="s">
        <v>40</v>
      </c>
      <c r="C12" s="37">
        <v>26553484</v>
      </c>
      <c r="D12" s="37"/>
      <c r="E12" s="37">
        <v>15752376</v>
      </c>
    </row>
    <row r="13" spans="1:6" ht="13" x14ac:dyDescent="0.3">
      <c r="A13" s="3"/>
      <c r="B13" s="11" t="s">
        <v>41</v>
      </c>
      <c r="C13" s="37">
        <v>525939</v>
      </c>
      <c r="D13" s="37"/>
      <c r="E13" s="37">
        <v>13898</v>
      </c>
    </row>
    <row r="14" spans="1:6" ht="13" x14ac:dyDescent="0.3">
      <c r="A14" s="3"/>
      <c r="B14" s="9" t="s">
        <v>42</v>
      </c>
      <c r="C14" s="15">
        <f>SUM(C10:C13)</f>
        <v>32530878</v>
      </c>
      <c r="D14" s="15"/>
      <c r="E14" s="15">
        <f>SUM(E10:E13)</f>
        <v>35383088</v>
      </c>
    </row>
    <row r="15" spans="1:6" ht="12.5" x14ac:dyDescent="0.25">
      <c r="A15" s="3"/>
      <c r="B15" s="6"/>
      <c r="C15" s="36"/>
      <c r="D15" s="8"/>
      <c r="E15" s="36"/>
    </row>
    <row r="16" spans="1:6" ht="13" x14ac:dyDescent="0.3">
      <c r="A16" s="3"/>
      <c r="B16" s="11" t="s">
        <v>43</v>
      </c>
      <c r="C16" s="16"/>
      <c r="D16" s="16"/>
      <c r="E16" s="16"/>
    </row>
    <row r="17" spans="1:5" ht="13" x14ac:dyDescent="0.3">
      <c r="A17" s="3"/>
      <c r="B17" s="11" t="s">
        <v>44</v>
      </c>
      <c r="C17" s="37">
        <v>2582</v>
      </c>
      <c r="D17" s="37"/>
      <c r="E17" s="37">
        <v>2358</v>
      </c>
    </row>
    <row r="18" spans="1:5" ht="13" x14ac:dyDescent="0.3">
      <c r="A18" s="3"/>
      <c r="B18" s="11" t="s">
        <v>45</v>
      </c>
      <c r="C18" s="37">
        <v>1373428</v>
      </c>
      <c r="D18" s="37"/>
      <c r="E18" s="37">
        <v>1092367</v>
      </c>
    </row>
    <row r="19" spans="1:5" ht="13" x14ac:dyDescent="0.3">
      <c r="A19" s="3"/>
      <c r="B19" s="11" t="s">
        <v>46</v>
      </c>
      <c r="C19" s="37">
        <v>4129205</v>
      </c>
      <c r="D19" s="37"/>
      <c r="E19" s="37">
        <v>4019505</v>
      </c>
    </row>
    <row r="20" spans="1:5" ht="13" x14ac:dyDescent="0.3">
      <c r="A20" s="3"/>
      <c r="B20" s="11" t="s">
        <v>47</v>
      </c>
      <c r="C20" s="37">
        <v>787030</v>
      </c>
      <c r="D20" s="37"/>
      <c r="E20" s="37">
        <v>964886</v>
      </c>
    </row>
    <row r="21" spans="1:5" ht="13" x14ac:dyDescent="0.3">
      <c r="A21" s="3"/>
      <c r="B21" s="11" t="s">
        <v>48</v>
      </c>
      <c r="C21" s="15">
        <f>SUM(C17:C20)</f>
        <v>6292245</v>
      </c>
      <c r="D21" s="15"/>
      <c r="E21" s="15">
        <f>SUM(E17:E20)</f>
        <v>6079116</v>
      </c>
    </row>
    <row r="22" spans="1:5" ht="13.5" thickBot="1" x14ac:dyDescent="0.35">
      <c r="A22" s="3"/>
      <c r="B22" s="9" t="s">
        <v>49</v>
      </c>
      <c r="C22" s="14">
        <f>C14+C21</f>
        <v>38823123</v>
      </c>
      <c r="D22" s="15"/>
      <c r="E22" s="14">
        <f>E14+E21</f>
        <v>41462204</v>
      </c>
    </row>
    <row r="23" spans="1:5" ht="13" thickTop="1" x14ac:dyDescent="0.25">
      <c r="A23" s="3"/>
      <c r="B23" s="6"/>
      <c r="C23" s="36"/>
      <c r="D23" s="36"/>
      <c r="E23" s="36"/>
    </row>
    <row r="24" spans="1:5" ht="13" x14ac:dyDescent="0.3">
      <c r="A24" s="3"/>
      <c r="B24" s="11" t="s">
        <v>50</v>
      </c>
      <c r="C24" s="8"/>
      <c r="D24" s="16"/>
      <c r="E24" s="8"/>
    </row>
    <row r="25" spans="1:5" ht="12.5" x14ac:dyDescent="0.25">
      <c r="A25" s="3"/>
      <c r="B25" s="6"/>
      <c r="C25" s="36"/>
      <c r="D25" s="8"/>
      <c r="E25" s="36"/>
    </row>
    <row r="26" spans="1:5" ht="13" x14ac:dyDescent="0.3">
      <c r="A26" s="3"/>
      <c r="B26" s="11" t="s">
        <v>51</v>
      </c>
      <c r="C26" s="38"/>
      <c r="D26" s="16"/>
      <c r="E26" s="38"/>
    </row>
    <row r="27" spans="1:5" ht="13" x14ac:dyDescent="0.3">
      <c r="A27" s="3"/>
      <c r="B27" s="11" t="s">
        <v>52</v>
      </c>
      <c r="C27" s="37">
        <v>2741687</v>
      </c>
      <c r="D27" s="16"/>
      <c r="E27" s="37">
        <f>2201138+480000</f>
        <v>2681138</v>
      </c>
    </row>
    <row r="28" spans="1:5" ht="13" x14ac:dyDescent="0.3">
      <c r="A28" s="3"/>
      <c r="B28" s="11" t="s">
        <v>53</v>
      </c>
      <c r="C28" s="37">
        <v>6950954</v>
      </c>
      <c r="D28" s="16"/>
      <c r="E28" s="37">
        <v>7510790</v>
      </c>
    </row>
    <row r="29" spans="1:5" ht="13" x14ac:dyDescent="0.3">
      <c r="A29" s="3"/>
      <c r="B29" s="9" t="s">
        <v>54</v>
      </c>
      <c r="C29" s="15">
        <f>SUM(C27:C28)</f>
        <v>9692641</v>
      </c>
      <c r="D29" s="16"/>
      <c r="E29" s="15">
        <f>SUM(E27:E28)</f>
        <v>10191928</v>
      </c>
    </row>
    <row r="30" spans="1:5" ht="12.5" x14ac:dyDescent="0.25">
      <c r="A30" s="3"/>
      <c r="B30" s="6"/>
      <c r="C30" s="36"/>
      <c r="D30" s="36"/>
      <c r="E30" s="36"/>
    </row>
    <row r="31" spans="1:5" ht="13" x14ac:dyDescent="0.3">
      <c r="A31" s="3"/>
      <c r="B31" s="11" t="s">
        <v>55</v>
      </c>
      <c r="C31" s="38"/>
      <c r="D31" s="16"/>
      <c r="E31" s="38"/>
    </row>
    <row r="32" spans="1:5" ht="13" x14ac:dyDescent="0.3">
      <c r="A32" s="3"/>
      <c r="B32" s="11" t="s">
        <v>56</v>
      </c>
      <c r="C32" s="37">
        <v>1050090</v>
      </c>
      <c r="D32" s="16"/>
      <c r="E32" s="37">
        <f>1562455-480000</f>
        <v>1082455</v>
      </c>
    </row>
    <row r="33" spans="1:5" ht="13" x14ac:dyDescent="0.3">
      <c r="A33" s="3"/>
      <c r="B33" s="11" t="s">
        <v>57</v>
      </c>
      <c r="C33" s="37">
        <f>SUM(C32)</f>
        <v>1050090</v>
      </c>
      <c r="D33" s="16"/>
      <c r="E33" s="37">
        <f>SUM(E32)</f>
        <v>1082455</v>
      </c>
    </row>
    <row r="34" spans="1:5" ht="13" x14ac:dyDescent="0.3">
      <c r="A34" s="3"/>
      <c r="B34" s="9" t="s">
        <v>58</v>
      </c>
      <c r="C34" s="15">
        <f>C29+C33</f>
        <v>10742731</v>
      </c>
      <c r="D34" s="16"/>
      <c r="E34" s="15">
        <f>E29+E33</f>
        <v>11274383</v>
      </c>
    </row>
    <row r="35" spans="1:5" ht="12.5" x14ac:dyDescent="0.25">
      <c r="A35" s="3"/>
      <c r="B35" s="6"/>
      <c r="C35" s="36"/>
      <c r="D35" s="36"/>
      <c r="E35" s="36"/>
    </row>
    <row r="36" spans="1:5" ht="13" x14ac:dyDescent="0.3">
      <c r="A36" s="3"/>
      <c r="B36" s="9" t="s">
        <v>59</v>
      </c>
      <c r="C36" s="39"/>
      <c r="D36" s="39"/>
      <c r="E36" s="39"/>
    </row>
    <row r="37" spans="1:5" ht="13" x14ac:dyDescent="0.3">
      <c r="A37" s="3"/>
      <c r="B37" s="11" t="s">
        <v>60</v>
      </c>
      <c r="C37" s="37">
        <v>10000000</v>
      </c>
      <c r="D37" s="16"/>
      <c r="E37" s="37">
        <v>10000000</v>
      </c>
    </row>
    <row r="38" spans="1:5" ht="13" x14ac:dyDescent="0.3">
      <c r="A38" s="3"/>
      <c r="B38" s="11" t="s">
        <v>61</v>
      </c>
      <c r="C38" s="37">
        <v>2000000</v>
      </c>
      <c r="D38" s="16"/>
      <c r="E38" s="37">
        <v>2000000</v>
      </c>
    </row>
    <row r="39" spans="1:5" ht="13" x14ac:dyDescent="0.3">
      <c r="A39" s="3"/>
      <c r="B39" s="11" t="s">
        <v>62</v>
      </c>
      <c r="C39" s="37">
        <v>0</v>
      </c>
      <c r="D39" s="16"/>
      <c r="E39" s="37">
        <v>3643</v>
      </c>
    </row>
    <row r="40" spans="1:5" ht="13" x14ac:dyDescent="0.3">
      <c r="A40" s="3"/>
      <c r="B40" s="11" t="s">
        <v>63</v>
      </c>
      <c r="C40" s="37">
        <v>16080392</v>
      </c>
      <c r="D40" s="16"/>
      <c r="E40" s="37">
        <v>18184178</v>
      </c>
    </row>
    <row r="41" spans="1:5" ht="13" x14ac:dyDescent="0.3">
      <c r="A41" s="3"/>
      <c r="B41" s="9" t="s">
        <v>64</v>
      </c>
      <c r="C41" s="15">
        <f>SUM(C37:C40)</f>
        <v>28080392</v>
      </c>
      <c r="D41" s="15"/>
      <c r="E41" s="15">
        <f>SUM(E37:E40)</f>
        <v>30187821</v>
      </c>
    </row>
    <row r="42" spans="1:5" ht="13" x14ac:dyDescent="0.3">
      <c r="A42" s="3"/>
      <c r="B42" s="9" t="s">
        <v>65</v>
      </c>
      <c r="C42" s="40">
        <f>C34+C41</f>
        <v>38823123</v>
      </c>
      <c r="D42" s="15"/>
      <c r="E42" s="40">
        <f>E34+E41</f>
        <v>41462204</v>
      </c>
    </row>
    <row r="43" spans="1:5" ht="12.5" x14ac:dyDescent="0.25">
      <c r="A43" s="3"/>
      <c r="B43" s="6"/>
      <c r="C43" s="36"/>
      <c r="D43" s="36"/>
      <c r="E43" s="36"/>
    </row>
    <row r="44" spans="1:5" ht="13.5" thickBot="1" x14ac:dyDescent="0.35">
      <c r="A44" s="3"/>
      <c r="B44" s="9" t="s">
        <v>66</v>
      </c>
      <c r="C44" s="41">
        <v>1914757</v>
      </c>
      <c r="D44" s="15"/>
      <c r="E44" s="41">
        <v>5572720</v>
      </c>
    </row>
    <row r="45" spans="1:5" ht="13.5" thickTop="1" x14ac:dyDescent="0.3">
      <c r="A45" s="3"/>
      <c r="B45" s="9"/>
      <c r="C45" s="15"/>
      <c r="D45" s="15"/>
      <c r="E45" s="15"/>
    </row>
    <row r="46" spans="1:5" ht="13.5" thickBot="1" x14ac:dyDescent="0.35">
      <c r="A46" s="3"/>
      <c r="B46" s="9" t="s">
        <v>67</v>
      </c>
      <c r="C46" s="41">
        <v>107906</v>
      </c>
      <c r="D46" s="15"/>
      <c r="E46" s="41">
        <v>852604</v>
      </c>
    </row>
    <row r="47" spans="1:5" ht="13" thickTop="1" x14ac:dyDescent="0.25">
      <c r="A47" s="3"/>
      <c r="B47" s="6"/>
      <c r="C47" s="42"/>
      <c r="D47" s="8"/>
      <c r="E47" s="42"/>
    </row>
    <row r="48" spans="1:5" ht="12.5" x14ac:dyDescent="0.25">
      <c r="A48" s="3"/>
      <c r="B48" s="6"/>
      <c r="C48" s="36"/>
      <c r="D48" s="8"/>
      <c r="E48" s="36"/>
    </row>
    <row r="49" spans="1:5" ht="12.5" x14ac:dyDescent="0.25">
      <c r="A49" s="3"/>
      <c r="B49" s="6"/>
      <c r="C49" s="36"/>
      <c r="D49" s="8"/>
      <c r="E49" s="36"/>
    </row>
    <row r="50" spans="1:5" ht="12.5" x14ac:dyDescent="0.25">
      <c r="A50" s="3"/>
      <c r="B50" s="6"/>
      <c r="C50" s="36"/>
      <c r="D50" s="8"/>
      <c r="E50" s="36"/>
    </row>
    <row r="51" spans="1:5" ht="12.5" x14ac:dyDescent="0.25">
      <c r="A51" s="3"/>
      <c r="B51" s="6"/>
      <c r="C51" s="36"/>
      <c r="D51" s="8"/>
      <c r="E51" s="36"/>
    </row>
    <row r="52" spans="1:5" ht="12.5" x14ac:dyDescent="0.25">
      <c r="A52" s="3"/>
      <c r="B52" s="26"/>
      <c r="C52" s="50"/>
      <c r="D52" s="50"/>
      <c r="E52" s="50"/>
    </row>
    <row r="53" spans="1:5" ht="11.5" x14ac:dyDescent="0.25">
      <c r="A53" s="27"/>
      <c r="B53" s="28" t="s">
        <v>30</v>
      </c>
      <c r="C53" s="51" t="s">
        <v>31</v>
      </c>
      <c r="D53" s="51"/>
      <c r="E53" s="51"/>
    </row>
    <row r="54" spans="1:5" ht="11.5" x14ac:dyDescent="0.25">
      <c r="A54" s="27"/>
      <c r="B54" s="30" t="s">
        <v>32</v>
      </c>
      <c r="C54" s="44" t="s">
        <v>33</v>
      </c>
      <c r="D54" s="44"/>
      <c r="E54" s="44"/>
    </row>
    <row r="55" spans="1:5" ht="11.5" x14ac:dyDescent="0.25">
      <c r="A55" s="27"/>
      <c r="B55" s="31"/>
      <c r="C55" s="45"/>
      <c r="D55" s="45"/>
      <c r="E55" s="45"/>
    </row>
    <row r="56" spans="1:5" ht="10" x14ac:dyDescent="0.2"/>
    <row r="57" spans="1:5" ht="10" x14ac:dyDescent="0.2"/>
    <row r="58" spans="1:5" ht="10" x14ac:dyDescent="0.2"/>
    <row r="59" spans="1:5" ht="10" x14ac:dyDescent="0.2"/>
  </sheetData>
  <sheetProtection algorithmName="SHA-512" hashValue="kfu614px5Ne6D7Wnw8M9eIkJ5FZKeXjqvIqPGJQweWr94eQVdriHYF3vzCchCuYxvpwJx69QPYJpYgm5OCJWJw==" saltValue="8ObA5ozhm6Op05Kxj+jeFg==" spinCount="100000" sheet="1" objects="1" scenarios="1"/>
  <mergeCells count="9">
    <mergeCell ref="C53:E53"/>
    <mergeCell ref="C54:E54"/>
    <mergeCell ref="C55:E55"/>
    <mergeCell ref="A1:E1"/>
    <mergeCell ref="A2:E2"/>
    <mergeCell ref="A3:E3"/>
    <mergeCell ref="A4:E4"/>
    <mergeCell ref="B5:E5"/>
    <mergeCell ref="C52:E52"/>
  </mergeCells>
  <printOptions horizontalCentered="1"/>
  <pageMargins left="0.5" right="0.54" top="0.56000000000000005" bottom="0.49" header="0" footer="0"/>
  <pageSetup scale="90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ER</vt:lpstr>
      <vt:lpstr>BG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Galindo</dc:creator>
  <cp:lastModifiedBy>Claudia Galindo</cp:lastModifiedBy>
  <dcterms:created xsi:type="dcterms:W3CDTF">2024-09-09T17:34:36Z</dcterms:created>
  <dcterms:modified xsi:type="dcterms:W3CDTF">2024-09-09T17:38:27Z</dcterms:modified>
</cp:coreProperties>
</file>