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GciaFinanciera\Contabilidad\2024\EE FF BVES\Mensuales\2024\4. Abril\"/>
    </mc:Choice>
  </mc:AlternateContent>
  <xr:revisionPtr revIDLastSave="0" documentId="8_{93FAA740-56B7-4B35-8A3A-B2AF122EACC6}" xr6:coauthVersionLast="47" xr6:coauthVersionMax="47" xr10:uidLastSave="{00000000-0000-0000-0000-000000000000}"/>
  <bookViews>
    <workbookView xWindow="-120" yWindow="-120" windowWidth="29040" windowHeight="15720" xr2:uid="{01714325-6D95-48AF-8F68-92D084E85E73}"/>
  </bookViews>
  <sheets>
    <sheet name="BG" sheetId="1" r:id="rId1"/>
    <sheet name="ER" sheetId="2" r:id="rId2"/>
  </sheets>
  <definedNames>
    <definedName name="_xlnm.Print_Area" localSheetId="0">BG!$A$1:$E$57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8" i="1"/>
  <c r="D40" i="1"/>
  <c r="D36" i="1"/>
  <c r="D32" i="1"/>
  <c r="D28" i="1"/>
  <c r="D19" i="1"/>
  <c r="D16" i="1"/>
  <c r="D13" i="1"/>
  <c r="D41" i="1" l="1"/>
  <c r="D50" i="1" s="1"/>
  <c r="D20" i="1"/>
  <c r="F17" i="1"/>
  <c r="D25" i="2"/>
  <c r="D32" i="2" s="1"/>
  <c r="D36" i="2" s="1"/>
  <c r="D40" i="2" s="1"/>
  <c r="G40" i="2" s="1"/>
  <c r="G50" i="1" l="1"/>
</calcChain>
</file>

<file path=xl/sharedStrings.xml><?xml version="1.0" encoding="utf-8"?>
<sst xmlns="http://schemas.openxmlformats.org/spreadsheetml/2006/main" count="82" uniqueCount="78">
  <si>
    <t>Atlántida Vida, S.A., Seguros de Personas</t>
  </si>
  <si>
    <t>Balance General al 30 de Abril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</si>
  <si>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</si>
  <si>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</si>
  <si>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</si>
  <si>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</si>
  <si>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</si>
  <si>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</si>
  <si>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</si>
  <si>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</si>
  <si>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</si>
  <si>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</si>
  <si>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</si>
  <si>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</si>
  <si>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</si>
  <si>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</si>
  <si>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</si>
  <si>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</si>
  <si>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</si>
  <si>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</si>
  <si>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</si>
  <si>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</si>
  <si>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</si>
  <si>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</si>
  <si>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</si>
  <si>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</si>
  <si>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</si>
  <si>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</si>
  <si>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</si>
  <si>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</si>
  <si>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</si>
  <si>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</si>
  <si>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</si>
  <si>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</si>
  <si>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</si>
  <si>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</si>
  <si>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</si>
  <si>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</si>
  <si>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</si>
  <si>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</si>
  <si>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</si>
  <si>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</si>
  <si>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</si>
  <si>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</si>
  <si>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</si>
  <si>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</si>
  <si>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</si>
  <si>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</si>
  <si>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</si>
  <si>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</si>
  <si>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</si>
  <si>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30 de Abril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</si>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</sst>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0551-8B1E-4A7D-BB9B-F54D4F70D981}">
  <sheetPr>
    <tabColor theme="0" tint="-0.249977111117893"/>
  </sheetPr>
  <dimension ref="A1:O1976"/>
  <sheetViews>
    <sheetView showGridLines="0" tabSelected="1" topLeftCell="A42" zoomScaleNormal="100" workbookViewId="0">
      <selection activeCell="C52" sqref="C5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2343776.7400000002</v>
      </c>
      <c r="D8" s="12"/>
      <c r="G8" s="8"/>
    </row>
    <row r="9" spans="1:11" s="6" customFormat="1" ht="12.95" customHeight="1" x14ac:dyDescent="0.2">
      <c r="A9" s="11" t="s">
        <v>6</v>
      </c>
      <c r="C9" s="13">
        <v>19897245.030000001</v>
      </c>
      <c r="D9" s="12"/>
      <c r="G9" s="8"/>
    </row>
    <row r="10" spans="1:11" s="6" customFormat="1" ht="12.95" customHeight="1" x14ac:dyDescent="0.2">
      <c r="A10" s="11" t="s">
        <v>7</v>
      </c>
      <c r="C10" s="13">
        <v>1492980.17</v>
      </c>
      <c r="D10" s="8"/>
      <c r="G10" s="8"/>
      <c r="H10" s="9"/>
    </row>
    <row r="11" spans="1:11" s="6" customFormat="1" ht="12.95" customHeight="1" x14ac:dyDescent="0.2">
      <c r="A11" s="11" t="s">
        <v>8</v>
      </c>
      <c r="C11" s="13">
        <v>643290.43000000005</v>
      </c>
      <c r="D11" s="8"/>
      <c r="G11" s="8"/>
    </row>
    <row r="12" spans="1:11" s="6" customFormat="1" ht="12.95" customHeight="1" x14ac:dyDescent="0.2">
      <c r="A12" s="11" t="s">
        <v>9</v>
      </c>
      <c r="C12" s="13">
        <v>641663.43999999994</v>
      </c>
      <c r="D12" s="8"/>
      <c r="G12" s="8"/>
    </row>
    <row r="13" spans="1:11" s="6" customFormat="1" ht="12.95" customHeight="1" x14ac:dyDescent="0.2">
      <c r="A13" s="5" t="s">
        <v>10</v>
      </c>
      <c r="C13" s="14"/>
      <c r="D13" s="15">
        <f>SUM(C8:C12)</f>
        <v>25018955.810000006</v>
      </c>
      <c r="G13" s="8"/>
      <c r="H13" s="16"/>
    </row>
    <row r="14" spans="1:11" s="6" customFormat="1" ht="12.95" customHeight="1" x14ac:dyDescent="0.2">
      <c r="A14" s="5" t="s">
        <v>11</v>
      </c>
      <c r="C14" s="12"/>
      <c r="D14" s="8"/>
      <c r="G14" s="8"/>
    </row>
    <row r="15" spans="1:11" s="6" customFormat="1" ht="12.95" customHeight="1" x14ac:dyDescent="0.2">
      <c r="A15" s="11" t="s">
        <v>12</v>
      </c>
      <c r="C15" s="17">
        <v>594578.93999999994</v>
      </c>
      <c r="D15" s="12"/>
      <c r="G15" s="8"/>
    </row>
    <row r="16" spans="1:11" s="6" customFormat="1" ht="12.95" customHeight="1" x14ac:dyDescent="0.2">
      <c r="A16" s="5" t="s">
        <v>13</v>
      </c>
      <c r="C16" s="12"/>
      <c r="D16" s="15">
        <f>SUM(C15:C15)</f>
        <v>594578.93999999994</v>
      </c>
      <c r="G16" s="8"/>
      <c r="H16" s="16"/>
      <c r="J16" s="18"/>
      <c r="K16" s="18"/>
    </row>
    <row r="17" spans="1:15" s="6" customFormat="1" ht="12.95" customHeight="1" x14ac:dyDescent="0.2">
      <c r="A17" s="5" t="s">
        <v>14</v>
      </c>
      <c r="C17" s="12"/>
      <c r="D17" s="8"/>
      <c r="F17" s="19">
        <f>+D16+D19</f>
        <v>670713.51</v>
      </c>
      <c r="H17" s="16"/>
    </row>
    <row r="18" spans="1:15" s="6" customFormat="1" ht="12.95" customHeight="1" x14ac:dyDescent="0.2">
      <c r="A18" s="6" t="s">
        <v>15</v>
      </c>
      <c r="C18" s="20">
        <v>76134.570000000007</v>
      </c>
      <c r="D18" s="12"/>
    </row>
    <row r="19" spans="1:15" s="6" customFormat="1" ht="12.95" customHeight="1" x14ac:dyDescent="0.2">
      <c r="A19" s="21" t="s">
        <v>16</v>
      </c>
      <c r="C19" s="12"/>
      <c r="D19" s="22">
        <f>SUM(C18)</f>
        <v>76134.570000000007</v>
      </c>
      <c r="G19" s="8"/>
    </row>
    <row r="20" spans="1:15" s="6" customFormat="1" ht="12.95" customHeight="1" thickBot="1" x14ac:dyDescent="0.25">
      <c r="A20" s="23" t="s">
        <v>17</v>
      </c>
      <c r="C20" s="12"/>
      <c r="D20" s="24">
        <f>+D13+D16+D19</f>
        <v>25689669.320000008</v>
      </c>
      <c r="I20" s="18"/>
    </row>
    <row r="21" spans="1:15" s="6" customFormat="1" ht="12.95" customHeight="1" thickTop="1" x14ac:dyDescent="0.2">
      <c r="A21" s="25" t="s">
        <v>18</v>
      </c>
      <c r="C21" s="12"/>
      <c r="D21" s="8"/>
    </row>
    <row r="22" spans="1:15" s="6" customFormat="1" ht="12.95" customHeight="1" x14ac:dyDescent="0.2">
      <c r="A22" s="5" t="s">
        <v>19</v>
      </c>
      <c r="C22" s="12"/>
      <c r="D22" s="8"/>
    </row>
    <row r="23" spans="1:15" s="6" customFormat="1" ht="12.95" customHeight="1" x14ac:dyDescent="0.2">
      <c r="A23" s="23" t="s">
        <v>20</v>
      </c>
      <c r="C23" s="12"/>
      <c r="D23" s="8"/>
      <c r="O23" s="26"/>
    </row>
    <row r="24" spans="1:15" s="6" customFormat="1" ht="12.95" customHeight="1" x14ac:dyDescent="0.2">
      <c r="A24" s="25" t="s">
        <v>21</v>
      </c>
      <c r="C24" s="27">
        <v>603.95000000000005</v>
      </c>
      <c r="D24" s="8"/>
    </row>
    <row r="25" spans="1:15" s="6" customFormat="1" ht="12.95" customHeight="1" x14ac:dyDescent="0.2">
      <c r="A25" s="11" t="s">
        <v>22</v>
      </c>
      <c r="C25" s="27">
        <v>159276.12</v>
      </c>
      <c r="D25" s="8"/>
      <c r="G25" s="8"/>
    </row>
    <row r="26" spans="1:15" s="6" customFormat="1" ht="12.95" customHeight="1" x14ac:dyDescent="0.2">
      <c r="A26" s="11" t="s">
        <v>23</v>
      </c>
      <c r="C26" s="27">
        <v>709874.01</v>
      </c>
      <c r="D26" s="8"/>
    </row>
    <row r="27" spans="1:15" s="6" customFormat="1" ht="12.95" customHeight="1" x14ac:dyDescent="0.2">
      <c r="A27" s="11" t="s">
        <v>24</v>
      </c>
      <c r="C27" s="27">
        <v>111122.11</v>
      </c>
      <c r="D27" s="8"/>
    </row>
    <row r="28" spans="1:15" s="6" customFormat="1" ht="12.95" customHeight="1" x14ac:dyDescent="0.2">
      <c r="A28" s="21" t="s">
        <v>25</v>
      </c>
      <c r="C28" s="14"/>
      <c r="D28" s="28">
        <f>SUM(C24:C27)</f>
        <v>980876.19000000006</v>
      </c>
    </row>
    <row r="29" spans="1:15" s="6" customFormat="1" ht="12.95" customHeight="1" x14ac:dyDescent="0.2">
      <c r="A29" s="21" t="s">
        <v>26</v>
      </c>
      <c r="C29" s="27"/>
      <c r="D29" s="12"/>
    </row>
    <row r="30" spans="1:15" s="6" customFormat="1" ht="12.95" customHeight="1" x14ac:dyDescent="0.2">
      <c r="A30" s="6" t="s">
        <v>27</v>
      </c>
      <c r="C30" s="27">
        <v>438884.83</v>
      </c>
      <c r="D30" s="12"/>
    </row>
    <row r="31" spans="1:15" s="6" customFormat="1" ht="12.95" customHeight="1" x14ac:dyDescent="0.2">
      <c r="A31" s="25" t="s">
        <v>28</v>
      </c>
      <c r="C31" s="27">
        <v>123423.57</v>
      </c>
      <c r="D31" s="12"/>
      <c r="G31" s="16"/>
    </row>
    <row r="32" spans="1:15" s="6" customFormat="1" ht="12.95" customHeight="1" x14ac:dyDescent="0.2">
      <c r="A32" s="21" t="s">
        <v>29</v>
      </c>
      <c r="C32" s="14"/>
      <c r="D32" s="28">
        <f>SUM(C30:C31)</f>
        <v>562308.4</v>
      </c>
    </row>
    <row r="33" spans="1:8" s="6" customFormat="1" ht="12.95" customHeight="1" x14ac:dyDescent="0.2">
      <c r="A33" s="21" t="s">
        <v>30</v>
      </c>
      <c r="C33" s="12"/>
      <c r="D33" s="12"/>
      <c r="F33" s="29"/>
    </row>
    <row r="34" spans="1:8" s="6" customFormat="1" ht="12.95" customHeight="1" x14ac:dyDescent="0.2">
      <c r="A34" s="6" t="s">
        <v>31</v>
      </c>
      <c r="C34" s="27">
        <v>15814.9</v>
      </c>
      <c r="D34" s="12"/>
      <c r="G34" s="16"/>
      <c r="H34" s="30"/>
    </row>
    <row r="35" spans="1:8" s="6" customFormat="1" ht="12.95" customHeight="1" x14ac:dyDescent="0.2">
      <c r="A35" s="6" t="s">
        <v>32</v>
      </c>
      <c r="C35" s="27">
        <v>982084.64</v>
      </c>
      <c r="D35" s="12"/>
      <c r="F35" s="26"/>
    </row>
    <row r="36" spans="1:8" s="6" customFormat="1" ht="12.95" customHeight="1" x14ac:dyDescent="0.2">
      <c r="A36" s="21" t="s">
        <v>33</v>
      </c>
      <c r="C36" s="14"/>
      <c r="D36" s="31">
        <f>SUM(C34:C35)</f>
        <v>997899.54</v>
      </c>
      <c r="G36" s="16"/>
      <c r="H36" s="30"/>
    </row>
    <row r="37" spans="1:8" s="6" customFormat="1" ht="12.95" customHeight="1" x14ac:dyDescent="0.2">
      <c r="A37" s="21" t="s">
        <v>34</v>
      </c>
      <c r="C37" s="12"/>
      <c r="D37" s="12"/>
    </row>
    <row r="38" spans="1:8" s="6" customFormat="1" ht="12.95" customHeight="1" x14ac:dyDescent="0.2">
      <c r="A38" s="6" t="s">
        <v>35</v>
      </c>
      <c r="C38" s="27">
        <v>8942615.5199999996</v>
      </c>
    </row>
    <row r="39" spans="1:8" s="6" customFormat="1" ht="12.95" customHeight="1" x14ac:dyDescent="0.2">
      <c r="A39" s="6" t="s">
        <v>36</v>
      </c>
      <c r="C39" s="20">
        <v>30650.720000000001</v>
      </c>
    </row>
    <row r="40" spans="1:8" s="6" customFormat="1" ht="12.95" customHeight="1" x14ac:dyDescent="0.2">
      <c r="A40" s="21" t="s">
        <v>37</v>
      </c>
      <c r="C40" s="12"/>
      <c r="D40" s="32">
        <f>SUM(C38:C39)</f>
        <v>8973266.2400000002</v>
      </c>
    </row>
    <row r="41" spans="1:8" s="6" customFormat="1" ht="12.95" customHeight="1" x14ac:dyDescent="0.2">
      <c r="A41" s="21" t="s">
        <v>38</v>
      </c>
      <c r="C41" s="12"/>
      <c r="D41" s="32">
        <f>+D28+D32+D36+D40</f>
        <v>11514350.370000001</v>
      </c>
    </row>
    <row r="42" spans="1:8" s="6" customFormat="1" ht="12.95" customHeight="1" x14ac:dyDescent="0.2">
      <c r="A42" s="21" t="s">
        <v>39</v>
      </c>
      <c r="C42" s="12"/>
      <c r="D42" s="8"/>
    </row>
    <row r="43" spans="1:8" s="6" customFormat="1" ht="12.95" customHeight="1" x14ac:dyDescent="0.2">
      <c r="A43" s="6" t="s">
        <v>40</v>
      </c>
      <c r="C43" s="8">
        <v>11015000</v>
      </c>
      <c r="D43" s="12"/>
    </row>
    <row r="44" spans="1:8" s="6" customFormat="1" ht="12.95" customHeight="1" x14ac:dyDescent="0.2">
      <c r="A44" s="6" t="s">
        <v>41</v>
      </c>
      <c r="C44" s="13">
        <v>740572.54</v>
      </c>
      <c r="D44" s="12"/>
    </row>
    <row r="45" spans="1:8" s="6" customFormat="1" ht="12.95" customHeight="1" x14ac:dyDescent="0.2">
      <c r="A45" s="6" t="s">
        <v>42</v>
      </c>
      <c r="C45" s="13">
        <v>340609.02</v>
      </c>
      <c r="D45" s="12"/>
    </row>
    <row r="46" spans="1:8" s="6" customFormat="1" ht="12.95" customHeight="1" x14ac:dyDescent="0.2">
      <c r="A46" s="6" t="s">
        <v>43</v>
      </c>
      <c r="C46" s="13">
        <v>481396.37</v>
      </c>
      <c r="D46" s="12"/>
    </row>
    <row r="47" spans="1:8" s="6" customFormat="1" ht="12.95" customHeight="1" x14ac:dyDescent="0.2">
      <c r="A47" s="6" t="s">
        <v>44</v>
      </c>
      <c r="C47" s="17">
        <v>1597741.02</v>
      </c>
      <c r="D47" s="12"/>
    </row>
    <row r="48" spans="1:8" s="6" customFormat="1" ht="12.95" customHeight="1" x14ac:dyDescent="0.2">
      <c r="A48" s="21" t="s">
        <v>45</v>
      </c>
      <c r="C48" s="12"/>
      <c r="D48" s="32">
        <f>SUM(C43:C47)</f>
        <v>14175318.949999997</v>
      </c>
    </row>
    <row r="49" spans="1:7" s="6" customFormat="1" ht="12.95" customHeight="1" x14ac:dyDescent="0.2">
      <c r="C49" s="12"/>
      <c r="D49" s="8"/>
    </row>
    <row r="50" spans="1:7" s="6" customFormat="1" ht="12.95" customHeight="1" thickBot="1" x14ac:dyDescent="0.25">
      <c r="A50" s="21" t="s">
        <v>46</v>
      </c>
      <c r="C50" s="12"/>
      <c r="D50" s="24">
        <f>+D41+D48</f>
        <v>25689669.32</v>
      </c>
      <c r="G50" s="33">
        <f>+D20-D50</f>
        <v>0</v>
      </c>
    </row>
    <row r="51" spans="1:7" s="6" customFormat="1" ht="12.95" customHeight="1" thickTop="1" x14ac:dyDescent="0.2"/>
    <row r="52" spans="1:7" s="6" customFormat="1" ht="12.95" customHeight="1" x14ac:dyDescent="0.2"/>
    <row r="53" spans="1:7" s="6" customFormat="1" ht="12.95" customHeight="1" x14ac:dyDescent="0.2"/>
    <row r="54" spans="1:7" s="6" customFormat="1" ht="12.95" customHeight="1" x14ac:dyDescent="0.2"/>
    <row r="55" spans="1:7" s="6" customFormat="1" ht="12.95" customHeight="1" x14ac:dyDescent="0.2"/>
    <row r="56" spans="1:7" s="6" customFormat="1" ht="12.95" customHeight="1" x14ac:dyDescent="0.2">
      <c r="A56" s="34" t="s">
        <v>47</v>
      </c>
      <c r="D56" s="34" t="s">
        <v>48</v>
      </c>
    </row>
    <row r="57" spans="1:7" s="6" customFormat="1" ht="12.95" customHeight="1" x14ac:dyDescent="0.2">
      <c r="A57" s="29" t="s">
        <v>49</v>
      </c>
      <c r="D57" s="29" t="s">
        <v>50</v>
      </c>
    </row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/>
    <row r="63" spans="1:7" s="6" customFormat="1" ht="12.95" customHeight="1" x14ac:dyDescent="0.2"/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5">
      <c r="D166" s="8"/>
      <c r="E166"/>
    </row>
    <row r="167" spans="1:9" s="6" customFormat="1" ht="15" customHeight="1" x14ac:dyDescent="0.25">
      <c r="D167" s="8"/>
      <c r="E167"/>
    </row>
    <row r="168" spans="1:9" s="6" customFormat="1" ht="15" customHeight="1" x14ac:dyDescent="0.25">
      <c r="D168" s="8"/>
      <c r="E168"/>
    </row>
    <row r="169" spans="1:9" ht="15" customHeight="1" x14ac:dyDescent="0.25">
      <c r="A169" s="6"/>
      <c r="B169" s="6"/>
      <c r="C169" s="6"/>
      <c r="D169" s="8"/>
      <c r="F169" s="6"/>
      <c r="G169" s="6"/>
      <c r="I169" s="6"/>
    </row>
    <row r="170" spans="1:9" ht="15" customHeight="1" x14ac:dyDescent="0.25">
      <c r="A170" s="6"/>
      <c r="B170" s="6"/>
      <c r="C170" s="6"/>
      <c r="D170" s="8"/>
      <c r="F170" s="6"/>
      <c r="G170" s="6"/>
      <c r="I170" s="6"/>
    </row>
    <row r="171" spans="1:9" ht="15" customHeight="1" x14ac:dyDescent="0.25">
      <c r="A171" s="6"/>
      <c r="B171" s="6"/>
      <c r="C171" s="6"/>
      <c r="D171" s="8"/>
      <c r="F171" s="6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B1976" s="6"/>
      <c r="C1976" s="6"/>
      <c r="D1976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C8C-BA65-4ED9-8D1C-7BFBF3371F75}">
  <sheetPr>
    <tabColor theme="0" tint="-0.249977111117893"/>
  </sheetPr>
  <dimension ref="A2:N1871"/>
  <sheetViews>
    <sheetView showGridLines="0" zoomScaleNormal="100" workbookViewId="0">
      <selection activeCell="F33" sqref="F3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51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52</v>
      </c>
      <c r="C8" s="21"/>
      <c r="D8" s="21"/>
      <c r="I8" s="41"/>
    </row>
    <row r="9" spans="1:9" ht="14.1" customHeight="1" x14ac:dyDescent="0.25">
      <c r="B9" s="44"/>
      <c r="C9" s="45" t="s">
        <v>53</v>
      </c>
      <c r="D9" s="46">
        <v>1401590.8199999998</v>
      </c>
      <c r="F9" s="47"/>
      <c r="I9" s="48"/>
    </row>
    <row r="10" spans="1:9" ht="14.1" customHeight="1" x14ac:dyDescent="0.25">
      <c r="B10" s="44"/>
      <c r="C10" s="45" t="s">
        <v>54</v>
      </c>
      <c r="D10" s="46">
        <v>3061807.31</v>
      </c>
      <c r="F10" s="47"/>
      <c r="I10" s="49"/>
    </row>
    <row r="11" spans="1:9" ht="14.1" customHeight="1" x14ac:dyDescent="0.25">
      <c r="B11" s="44"/>
      <c r="C11" s="45" t="s">
        <v>55</v>
      </c>
      <c r="D11" s="46">
        <v>271314.15999999997</v>
      </c>
      <c r="F11" s="47"/>
      <c r="I11" s="40"/>
    </row>
    <row r="12" spans="1:9" ht="14.1" customHeight="1" x14ac:dyDescent="0.25">
      <c r="B12" s="44"/>
      <c r="C12" s="45" t="s">
        <v>56</v>
      </c>
      <c r="D12" s="46">
        <v>73595.520000000004</v>
      </c>
      <c r="F12" s="47"/>
      <c r="I12" s="41"/>
    </row>
    <row r="13" spans="1:9" ht="14.1" customHeight="1" x14ac:dyDescent="0.25">
      <c r="A13" s="50"/>
      <c r="B13" s="6"/>
      <c r="C13" s="45" t="s">
        <v>57</v>
      </c>
      <c r="D13" s="46">
        <v>548918.43999999994</v>
      </c>
      <c r="E13" s="6"/>
      <c r="F13" s="47"/>
      <c r="I13" s="41"/>
    </row>
    <row r="14" spans="1:9" s="6" customFormat="1" ht="14.1" customHeight="1" x14ac:dyDescent="0.25">
      <c r="B14" s="51" t="s">
        <v>58</v>
      </c>
      <c r="C14" s="51"/>
      <c r="D14" s="14">
        <f>SUM(D9:D13)</f>
        <v>5357226.25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59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60</v>
      </c>
      <c r="D17" s="46">
        <v>2774637.9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61</v>
      </c>
      <c r="D18" s="46">
        <v>364089.33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62</v>
      </c>
      <c r="D19" s="46">
        <v>920126.31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63</v>
      </c>
      <c r="D20" s="46">
        <v>184386.09</v>
      </c>
      <c r="F20" s="47"/>
      <c r="G20" s="26"/>
      <c r="I20" s="54"/>
    </row>
    <row r="21" spans="1:9" s="6" customFormat="1" ht="14.1" customHeight="1" x14ac:dyDescent="0.25">
      <c r="A21" s="50"/>
      <c r="B21" s="51" t="s">
        <v>64</v>
      </c>
      <c r="C21" s="51"/>
      <c r="D21" s="55">
        <f>SUM(D17:D20)</f>
        <v>4243239.63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65</v>
      </c>
      <c r="C23" s="51"/>
      <c r="D23" s="15">
        <v>38535.869999999995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66</v>
      </c>
      <c r="C25" s="51"/>
      <c r="D25" s="58">
        <f>+D14-D21-D23</f>
        <v>1075450.75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67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68</v>
      </c>
      <c r="D28" s="46">
        <v>10659.1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69</v>
      </c>
      <c r="D29" s="46">
        <v>584087.92999999993</v>
      </c>
      <c r="E29" s="59"/>
      <c r="F29" s="47"/>
      <c r="G29" s="26"/>
      <c r="I29" s="41"/>
    </row>
    <row r="30" spans="1:9" s="6" customFormat="1" ht="14.1" customHeight="1" x14ac:dyDescent="0.25">
      <c r="B30" s="51" t="s">
        <v>70</v>
      </c>
      <c r="C30" s="51"/>
      <c r="D30" s="61">
        <f>SUM(D28:D29)</f>
        <v>594747.02999999991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71</v>
      </c>
      <c r="D32" s="63">
        <f>+D25-D30</f>
        <v>480703.72000000009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72</v>
      </c>
      <c r="D34" s="65">
        <v>224893.33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73</v>
      </c>
      <c r="D36" s="28">
        <f>+D32+D34</f>
        <v>705597.05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74</v>
      </c>
      <c r="D38" s="20">
        <v>224200.68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75</v>
      </c>
      <c r="D40" s="67">
        <f>+D36-D38</f>
        <v>481396.37000000005</v>
      </c>
      <c r="F40" s="10">
        <v>481396.37</v>
      </c>
      <c r="G40" s="18">
        <f>D40-F40</f>
        <v>0</v>
      </c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76</v>
      </c>
      <c r="D48" s="34" t="s">
        <v>48</v>
      </c>
    </row>
    <row r="49" spans="3:7" s="6" customFormat="1" ht="12.95" customHeight="1" x14ac:dyDescent="0.2">
      <c r="C49" s="70" t="s">
        <v>77</v>
      </c>
      <c r="D49" s="29" t="s">
        <v>50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2024-05-09T22:07:35Z</cp:lastPrinted>
  <dcterms:created xsi:type="dcterms:W3CDTF">2024-05-09T22:05:16Z</dcterms:created>
  <dcterms:modified xsi:type="dcterms:W3CDTF">2024-05-09T22:08:15Z</dcterms:modified>
</cp:coreProperties>
</file>