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40.66\Finanzas\3.Vida\Año 2024\EE FF BVES\Mensuales\2024\9. Septiembre\"/>
    </mc:Choice>
  </mc:AlternateContent>
  <xr:revisionPtr revIDLastSave="0" documentId="13_ncr:1_{1F7486DC-6F29-4286-9765-88CB0492BC99}" xr6:coauthVersionLast="47" xr6:coauthVersionMax="47" xr10:uidLastSave="{00000000-0000-0000-0000-000000000000}"/>
  <bookViews>
    <workbookView xWindow="-120" yWindow="-120" windowWidth="29040" windowHeight="15720" xr2:uid="{B18E8685-A142-4CAF-AEB5-7298F80DC7BD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D45" i="1"/>
  <c r="D41" i="1"/>
  <c r="D37" i="1"/>
  <c r="D32" i="1"/>
  <c r="D46" i="1" s="1"/>
  <c r="D56" i="1" s="1"/>
  <c r="D22" i="1"/>
  <c r="D19" i="1"/>
  <c r="D14" i="1"/>
  <c r="D23" i="1" s="1"/>
  <c r="D40" i="2"/>
  <c r="D36" i="2"/>
  <c r="D30" i="2"/>
  <c r="D25" i="2"/>
  <c r="D21" i="2"/>
  <c r="D14" i="2"/>
  <c r="D32" i="2" l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<sst xmlns="http://schemas.openxmlformats.org/spreadsheetml/2006/main" count="88" uniqueCount="82">
  <si>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</si>
  <si>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</si>
  <si>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</si>
  <si>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</si>
  <si>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</si>
  <si>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</si>
  <si>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</si>
  <si>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</si>
  <si>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</si>
  <si>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</si>
  <si>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</si>
  <si>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</si>
  <si>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</si>
  <si>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</si>
  <si>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</si>
  <si>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</si>
  <si>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</si>
  <si>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</si>
  <si>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</si>
  <si>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</si>
  <si>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</si>
  <si>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</si>
  <si>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</si>
  <si>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</si>
  <si>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</si>
  <si>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</si>
  <si>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</si>
  <si>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</si>
  <si>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</si>
  <si>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</si>
  <si>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</si>
  <si>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</si>
  <si>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</si>
  <si>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</si>
  <si>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</si>
  <si>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</si>
  <si>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</si>
  <si>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</si>
  <si>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</si>
  <si>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</si>
  <si>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</si>
  <si>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</si>
  <si>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</si>
  <si>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</si>
  <si>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</si>
  <si>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</si>
  <si>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</si>
  <si>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</si>
  <si>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</si>
  <si>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</si>
  <si>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</si>
  <si>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Gerente General</t>
  </si>
  <si>
    <t>Contador General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</si>
  <si>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</si>
  <si>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</si>
  <si>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</si>
  <si>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</si>
  <si>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</si>
  <si>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</si>
  <si>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</si>
  <si>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</si>
  <si>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</si>
  <si>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</si>
  <si>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</si>
  <si>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</si>
  <si>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</si>
  <si>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</si>
  <si>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</si>
  <si>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</si>
  <si>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</si>
  <si>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</si>
  <si>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</si>
  <si>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</si>
  <si>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</si>
  <si>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</si>
  <si>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</si>
  <si>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</si>
  <si>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</si>
  <si>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</si>
  <si>
    <t>Balance General al 30 de Septiembre de 2024</t>
  </si>
  <si>
    <t>Estado de Resultados del 1 de Enero al 30 de Septiembre de 2024</t>
  </si>
  <si>
    <t>Irvin Esau 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</si>
</sst>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FEE4A-CAFF-4A56-A278-43B1962A8D75}">
  <sheetPr>
    <tabColor theme="0" tint="-0.249977111117893"/>
  </sheetPr>
  <dimension ref="A1:O1982"/>
  <sheetViews>
    <sheetView showGridLines="0" tabSelected="1" zoomScaleNormal="100" workbookViewId="0">
      <selection activeCell="D14" sqref="D14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79</v>
      </c>
      <c r="C2" s="4"/>
      <c r="D2" s="3"/>
      <c r="F2" s="3"/>
    </row>
    <row r="3" spans="1:10" ht="18" customHeight="1" x14ac:dyDescent="0.25">
      <c r="B3" s="4" t="s">
        <v>1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2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3</v>
      </c>
      <c r="D7" s="7"/>
      <c r="G7" s="8"/>
    </row>
    <row r="8" spans="1:10" s="6" customFormat="1" ht="12.95" customHeight="1" x14ac:dyDescent="0.2">
      <c r="A8" s="11" t="s">
        <v>4</v>
      </c>
      <c r="C8" s="8">
        <v>1300347.3</v>
      </c>
      <c r="D8" s="12"/>
      <c r="G8" s="8"/>
    </row>
    <row r="9" spans="1:10" s="6" customFormat="1" ht="12.95" hidden="1" customHeight="1" x14ac:dyDescent="0.2">
      <c r="A9" s="11" t="s">
        <v>5</v>
      </c>
      <c r="C9" s="13">
        <v>0</v>
      </c>
      <c r="D9" s="12"/>
      <c r="G9" s="8"/>
    </row>
    <row r="10" spans="1:10" s="6" customFormat="1" ht="12.95" customHeight="1" x14ac:dyDescent="0.2">
      <c r="A10" s="11" t="s">
        <v>6</v>
      </c>
      <c r="C10" s="13">
        <v>16696614.460000001</v>
      </c>
      <c r="D10" s="12"/>
      <c r="G10" s="8"/>
    </row>
    <row r="11" spans="1:10" s="6" customFormat="1" ht="12.95" customHeight="1" x14ac:dyDescent="0.2">
      <c r="A11" s="11" t="s">
        <v>7</v>
      </c>
      <c r="C11" s="13">
        <v>2072434.41</v>
      </c>
      <c r="D11" s="8"/>
      <c r="G11" s="8"/>
      <c r="H11" s="9"/>
    </row>
    <row r="12" spans="1:10" s="6" customFormat="1" ht="12.95" customHeight="1" x14ac:dyDescent="0.2">
      <c r="A12" s="11" t="s">
        <v>8</v>
      </c>
      <c r="C12" s="13">
        <v>600110.24</v>
      </c>
      <c r="D12" s="8"/>
      <c r="G12" s="8"/>
    </row>
    <row r="13" spans="1:10" s="6" customFormat="1" ht="12.95" customHeight="1" x14ac:dyDescent="0.2">
      <c r="A13" s="11" t="s">
        <v>9</v>
      </c>
      <c r="C13" s="13">
        <v>847108.62</v>
      </c>
      <c r="D13" s="8"/>
      <c r="G13" s="8"/>
    </row>
    <row r="14" spans="1:10" s="6" customFormat="1" ht="12.95" customHeight="1" x14ac:dyDescent="0.2">
      <c r="A14" s="5" t="s">
        <v>10</v>
      </c>
      <c r="C14" s="14"/>
      <c r="D14" s="15">
        <f>SUM(C8:C13)</f>
        <v>21516615.030000001</v>
      </c>
      <c r="G14" s="8"/>
      <c r="H14" s="16"/>
    </row>
    <row r="15" spans="1:10" s="6" customFormat="1" ht="12.95" customHeight="1" x14ac:dyDescent="0.2">
      <c r="A15" s="5" t="s">
        <v>11</v>
      </c>
      <c r="C15" s="12"/>
      <c r="D15" s="8"/>
      <c r="G15" s="8"/>
    </row>
    <row r="16" spans="1:10" s="6" customFormat="1" ht="12.95" hidden="1" customHeight="1" x14ac:dyDescent="0.2">
      <c r="A16" s="11" t="s">
        <v>12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13</v>
      </c>
      <c r="C17" s="13">
        <v>0</v>
      </c>
      <c r="D17" s="8"/>
      <c r="G17" s="8"/>
    </row>
    <row r="18" spans="1:15" s="6" customFormat="1" ht="12.95" customHeight="1" x14ac:dyDescent="0.2">
      <c r="A18" s="11" t="s">
        <v>14</v>
      </c>
      <c r="C18" s="17">
        <v>1544791.28</v>
      </c>
      <c r="D18" s="12"/>
      <c r="G18" s="8"/>
    </row>
    <row r="19" spans="1:15" s="6" customFormat="1" ht="12.95" customHeight="1" x14ac:dyDescent="0.2">
      <c r="A19" s="5" t="s">
        <v>15</v>
      </c>
      <c r="C19" s="12"/>
      <c r="D19" s="15">
        <f>SUM(C16:C18)</f>
        <v>1544791.28</v>
      </c>
      <c r="G19" s="8"/>
      <c r="H19" s="16"/>
      <c r="J19" s="18"/>
      <c r="K19" s="18"/>
    </row>
    <row r="20" spans="1:15" s="6" customFormat="1" ht="12.95" customHeight="1" x14ac:dyDescent="0.2">
      <c r="A20" s="5" t="s">
        <v>16</v>
      </c>
      <c r="C20" s="12"/>
      <c r="D20" s="8"/>
      <c r="F20" s="19"/>
      <c r="H20" s="16"/>
    </row>
    <row r="21" spans="1:15" s="6" customFormat="1" ht="12.95" customHeight="1" x14ac:dyDescent="0.2">
      <c r="A21" s="6" t="s">
        <v>17</v>
      </c>
      <c r="C21" s="20">
        <v>55630.02</v>
      </c>
      <c r="D21" s="12"/>
    </row>
    <row r="22" spans="1:15" s="6" customFormat="1" ht="12.95" customHeight="1" x14ac:dyDescent="0.2">
      <c r="A22" s="21" t="s">
        <v>18</v>
      </c>
      <c r="C22" s="12"/>
      <c r="D22" s="22">
        <f>SUM(C21)</f>
        <v>55630.02</v>
      </c>
      <c r="G22" s="8"/>
    </row>
    <row r="23" spans="1:15" s="6" customFormat="1" ht="12.95" customHeight="1" thickBot="1" x14ac:dyDescent="0.25">
      <c r="A23" s="23" t="s">
        <v>19</v>
      </c>
      <c r="C23" s="12"/>
      <c r="D23" s="24">
        <f>+D14+D19+D22</f>
        <v>23117036.330000002</v>
      </c>
      <c r="I23" s="18"/>
    </row>
    <row r="24" spans="1:15" s="6" customFormat="1" ht="12.95" customHeight="1" thickTop="1" x14ac:dyDescent="0.2">
      <c r="A24" s="25" t="s">
        <v>20</v>
      </c>
      <c r="C24" s="12"/>
      <c r="D24" s="8"/>
    </row>
    <row r="25" spans="1:15" s="6" customFormat="1" ht="12.95" customHeight="1" x14ac:dyDescent="0.2">
      <c r="A25" s="5" t="s">
        <v>21</v>
      </c>
      <c r="C25" s="12"/>
      <c r="D25" s="8"/>
    </row>
    <row r="26" spans="1:15" s="6" customFormat="1" ht="12.95" customHeight="1" x14ac:dyDescent="0.2">
      <c r="A26" s="23" t="s">
        <v>22</v>
      </c>
      <c r="C26" s="12"/>
      <c r="D26" s="8"/>
      <c r="O26" s="26"/>
    </row>
    <row r="27" spans="1:15" s="6" customFormat="1" ht="12.95" customHeight="1" x14ac:dyDescent="0.2">
      <c r="A27" s="25" t="s">
        <v>23</v>
      </c>
      <c r="C27" s="27">
        <v>1094.58</v>
      </c>
      <c r="D27" s="8"/>
    </row>
    <row r="28" spans="1:15" s="6" customFormat="1" ht="12.95" hidden="1" customHeight="1" x14ac:dyDescent="0.2">
      <c r="A28" s="11" t="s">
        <v>24</v>
      </c>
      <c r="C28" s="27">
        <v>0</v>
      </c>
      <c r="D28" s="8"/>
      <c r="G28" s="8"/>
    </row>
    <row r="29" spans="1:15" s="6" customFormat="1" ht="12.95" customHeight="1" x14ac:dyDescent="0.2">
      <c r="A29" s="11" t="s">
        <v>25</v>
      </c>
      <c r="C29" s="27">
        <v>866022.08</v>
      </c>
      <c r="D29" s="8"/>
    </row>
    <row r="30" spans="1:15" s="6" customFormat="1" ht="12.95" customHeight="1" x14ac:dyDescent="0.2">
      <c r="A30" s="11" t="s">
        <v>26</v>
      </c>
      <c r="C30" s="27">
        <v>110661.03</v>
      </c>
      <c r="D30" s="8"/>
    </row>
    <row r="31" spans="1:15" s="6" customFormat="1" ht="12.95" hidden="1" customHeight="1" x14ac:dyDescent="0.2">
      <c r="A31" s="6" t="s">
        <v>27</v>
      </c>
      <c r="C31" s="27">
        <v>0</v>
      </c>
      <c r="D31" s="12"/>
    </row>
    <row r="32" spans="1:15" s="6" customFormat="1" ht="12.95" customHeight="1" x14ac:dyDescent="0.2">
      <c r="A32" s="21" t="s">
        <v>28</v>
      </c>
      <c r="C32" s="14"/>
      <c r="D32" s="28">
        <f>SUM(C27:C31)</f>
        <v>977777.69</v>
      </c>
    </row>
    <row r="33" spans="1:8" s="6" customFormat="1" ht="12.95" customHeight="1" x14ac:dyDescent="0.2">
      <c r="A33" s="21" t="s">
        <v>29</v>
      </c>
      <c r="C33" s="27"/>
      <c r="D33" s="12"/>
    </row>
    <row r="34" spans="1:8" s="6" customFormat="1" ht="12.95" customHeight="1" x14ac:dyDescent="0.2">
      <c r="A34" s="6" t="s">
        <v>30</v>
      </c>
      <c r="C34" s="27">
        <v>249537.55</v>
      </c>
      <c r="D34" s="12"/>
    </row>
    <row r="35" spans="1:8" s="6" customFormat="1" ht="12.95" customHeight="1" x14ac:dyDescent="0.2">
      <c r="A35" s="25" t="s">
        <v>31</v>
      </c>
      <c r="C35" s="27">
        <v>168914.08</v>
      </c>
      <c r="D35" s="12"/>
      <c r="G35" s="16"/>
    </row>
    <row r="36" spans="1:8" s="6" customFormat="1" ht="12.95" hidden="1" customHeight="1" x14ac:dyDescent="0.2">
      <c r="A36" s="6" t="s">
        <v>14</v>
      </c>
      <c r="C36" s="27">
        <v>0</v>
      </c>
      <c r="D36" s="12"/>
      <c r="G36" s="16"/>
    </row>
    <row r="37" spans="1:8" s="6" customFormat="1" ht="12.95" customHeight="1" x14ac:dyDescent="0.2">
      <c r="A37" s="21" t="s">
        <v>32</v>
      </c>
      <c r="C37" s="14"/>
      <c r="D37" s="28">
        <f>SUM(C34:C36)</f>
        <v>418451.63</v>
      </c>
    </row>
    <row r="38" spans="1:8" s="6" customFormat="1" ht="12.95" customHeight="1" x14ac:dyDescent="0.2">
      <c r="A38" s="21" t="s">
        <v>33</v>
      </c>
      <c r="C38" s="12"/>
      <c r="D38" s="12"/>
      <c r="F38" s="29"/>
    </row>
    <row r="39" spans="1:8" s="6" customFormat="1" ht="12.95" customHeight="1" x14ac:dyDescent="0.2">
      <c r="A39" s="6" t="s">
        <v>34</v>
      </c>
      <c r="C39" s="27">
        <v>20097.59</v>
      </c>
      <c r="D39" s="12"/>
      <c r="G39" s="16"/>
      <c r="H39" s="30"/>
    </row>
    <row r="40" spans="1:8" s="6" customFormat="1" ht="12.95" customHeight="1" x14ac:dyDescent="0.2">
      <c r="A40" s="6" t="s">
        <v>35</v>
      </c>
      <c r="C40" s="27">
        <v>1081702.45</v>
      </c>
      <c r="D40" s="12"/>
      <c r="F40" s="26"/>
    </row>
    <row r="41" spans="1:8" s="6" customFormat="1" ht="12.95" customHeight="1" x14ac:dyDescent="0.2">
      <c r="A41" s="21" t="s">
        <v>36</v>
      </c>
      <c r="C41" s="14"/>
      <c r="D41" s="31">
        <f>SUM(C39:C40)</f>
        <v>1101800.04</v>
      </c>
      <c r="G41" s="16"/>
      <c r="H41" s="30"/>
    </row>
    <row r="42" spans="1:8" s="6" customFormat="1" ht="12.95" customHeight="1" x14ac:dyDescent="0.2">
      <c r="A42" s="21" t="s">
        <v>37</v>
      </c>
      <c r="C42" s="12"/>
      <c r="D42" s="12"/>
    </row>
    <row r="43" spans="1:8" s="6" customFormat="1" ht="12.95" customHeight="1" x14ac:dyDescent="0.2">
      <c r="A43" s="6" t="s">
        <v>38</v>
      </c>
      <c r="C43" s="27">
        <v>7036935.29</v>
      </c>
    </row>
    <row r="44" spans="1:8" s="6" customFormat="1" ht="12.95" customHeight="1" x14ac:dyDescent="0.2">
      <c r="A44" s="6" t="s">
        <v>39</v>
      </c>
      <c r="C44" s="20">
        <v>30650.720000000001</v>
      </c>
    </row>
    <row r="45" spans="1:8" s="6" customFormat="1" ht="12.95" customHeight="1" x14ac:dyDescent="0.2">
      <c r="A45" s="21" t="s">
        <v>40</v>
      </c>
      <c r="C45" s="12"/>
      <c r="D45" s="32">
        <f>SUM(C43:C44)</f>
        <v>7067586.0099999998</v>
      </c>
    </row>
    <row r="46" spans="1:8" s="6" customFormat="1" ht="12.95" customHeight="1" x14ac:dyDescent="0.2">
      <c r="A46" s="21" t="s">
        <v>41</v>
      </c>
      <c r="C46" s="12"/>
      <c r="D46" s="32">
        <f>+D32+D37+D41+D45</f>
        <v>9565615.3699999992</v>
      </c>
    </row>
    <row r="47" spans="1:8" s="6" customFormat="1" ht="12.95" hidden="1" customHeight="1" x14ac:dyDescent="0.2">
      <c r="A47" s="6" t="s">
        <v>20</v>
      </c>
      <c r="C47" s="12"/>
      <c r="D47" s="8"/>
    </row>
    <row r="48" spans="1:8" s="6" customFormat="1" ht="12.95" customHeight="1" x14ac:dyDescent="0.2">
      <c r="A48" s="21" t="s">
        <v>42</v>
      </c>
      <c r="C48" s="12"/>
      <c r="D48" s="8"/>
    </row>
    <row r="49" spans="1:7" s="6" customFormat="1" ht="12.95" customHeight="1" x14ac:dyDescent="0.2">
      <c r="A49" s="6" t="s">
        <v>43</v>
      </c>
      <c r="C49" s="8">
        <v>11015000</v>
      </c>
      <c r="D49" s="12"/>
    </row>
    <row r="50" spans="1:7" s="6" customFormat="1" ht="12.95" customHeight="1" x14ac:dyDescent="0.2">
      <c r="A50" s="6" t="s">
        <v>44</v>
      </c>
      <c r="C50" s="13">
        <v>740572.54</v>
      </c>
      <c r="D50" s="12"/>
    </row>
    <row r="51" spans="1:7" s="6" customFormat="1" ht="12.95" customHeight="1" x14ac:dyDescent="0.2">
      <c r="A51" s="6" t="s">
        <v>45</v>
      </c>
      <c r="C51" s="13">
        <v>340609.02</v>
      </c>
      <c r="D51" s="12"/>
    </row>
    <row r="52" spans="1:7" s="6" customFormat="1" ht="12.95" customHeight="1" x14ac:dyDescent="0.2">
      <c r="A52" s="6" t="s">
        <v>46</v>
      </c>
      <c r="C52" s="13">
        <v>-142501.62</v>
      </c>
      <c r="D52" s="12"/>
    </row>
    <row r="53" spans="1:7" s="6" customFormat="1" ht="12.95" customHeight="1" x14ac:dyDescent="0.2">
      <c r="A53" s="6" t="s">
        <v>47</v>
      </c>
      <c r="C53" s="17">
        <v>1597741.02</v>
      </c>
      <c r="D53" s="12"/>
    </row>
    <row r="54" spans="1:7" s="6" customFormat="1" ht="12.95" customHeight="1" x14ac:dyDescent="0.2">
      <c r="A54" s="21" t="s">
        <v>48</v>
      </c>
      <c r="C54" s="12"/>
      <c r="D54" s="32">
        <f>SUM(C49:C53)</f>
        <v>13551420.959999999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49</v>
      </c>
      <c r="C56" s="12"/>
      <c r="D56" s="24">
        <f>+D46+D54</f>
        <v>23117036.329999998</v>
      </c>
      <c r="G56" s="33"/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50</v>
      </c>
      <c r="D62" s="34" t="s">
        <v>81</v>
      </c>
    </row>
    <row r="63" spans="1:7" s="6" customFormat="1" ht="12.95" customHeight="1" x14ac:dyDescent="0.2">
      <c r="A63" s="29" t="s">
        <v>51</v>
      </c>
      <c r="D63" s="29" t="s">
        <v>52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BC3BE-AF87-4717-BC38-CEAB7C80DEEE}">
  <sheetPr>
    <tabColor theme="0" tint="-0.249977111117893"/>
  </sheetPr>
  <dimension ref="A2:N1871"/>
  <sheetViews>
    <sheetView showGridLines="0" topLeftCell="A10" zoomScaleNormal="100" workbookViewId="0">
      <selection activeCell="D48" sqref="D48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6" width="14" customWidth="1"/>
    <col min="7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70" t="s">
        <v>0</v>
      </c>
      <c r="D2" s="70"/>
    </row>
    <row r="3" spans="1:9" ht="15" customHeight="1" x14ac:dyDescent="0.25">
      <c r="B3" s="37"/>
      <c r="C3" s="71" t="s">
        <v>80</v>
      </c>
      <c r="D3" s="71"/>
      <c r="I3" s="38"/>
    </row>
    <row r="4" spans="1:9" ht="15" customHeight="1" x14ac:dyDescent="0.25">
      <c r="B4" s="37"/>
      <c r="C4" s="71" t="s">
        <v>1</v>
      </c>
      <c r="D4" s="71"/>
      <c r="I4" s="39"/>
    </row>
    <row r="5" spans="1:9" ht="14.1" customHeight="1" x14ac:dyDescent="0.25">
      <c r="B5" s="40"/>
      <c r="C5" s="40"/>
      <c r="D5" s="41"/>
      <c r="I5" s="39"/>
    </row>
    <row r="6" spans="1:9" ht="14.1" customHeight="1" x14ac:dyDescent="0.25">
      <c r="B6" s="40"/>
      <c r="C6" s="40"/>
      <c r="D6" s="41"/>
      <c r="I6" s="39"/>
    </row>
    <row r="7" spans="1:9" ht="14.1" customHeight="1" x14ac:dyDescent="0.25">
      <c r="B7" s="40"/>
      <c r="C7" s="40"/>
      <c r="D7" s="41"/>
      <c r="I7" s="39"/>
    </row>
    <row r="8" spans="1:9" ht="14.1" customHeight="1" x14ac:dyDescent="0.25">
      <c r="B8" s="42" t="s">
        <v>53</v>
      </c>
      <c r="C8" s="21"/>
      <c r="D8" s="21"/>
      <c r="I8" s="39"/>
    </row>
    <row r="9" spans="1:9" ht="14.1" customHeight="1" x14ac:dyDescent="0.25">
      <c r="B9" s="42"/>
      <c r="C9" s="43" t="s">
        <v>54</v>
      </c>
      <c r="D9" s="44">
        <v>2808253.04</v>
      </c>
      <c r="F9" s="45"/>
      <c r="I9" s="46"/>
    </row>
    <row r="10" spans="1:9" ht="14.1" customHeight="1" x14ac:dyDescent="0.25">
      <c r="B10" s="42"/>
      <c r="C10" s="43" t="s">
        <v>55</v>
      </c>
      <c r="D10" s="44">
        <v>7055574.2599999998</v>
      </c>
      <c r="F10" s="45"/>
      <c r="I10" s="47"/>
    </row>
    <row r="11" spans="1:9" ht="14.1" customHeight="1" x14ac:dyDescent="0.25">
      <c r="B11" s="42"/>
      <c r="C11" s="43" t="s">
        <v>56</v>
      </c>
      <c r="D11" s="44">
        <v>684842.24</v>
      </c>
      <c r="F11" s="45"/>
      <c r="I11" s="38"/>
    </row>
    <row r="12" spans="1:9" ht="14.1" customHeight="1" x14ac:dyDescent="0.25">
      <c r="B12" s="42"/>
      <c r="C12" s="43" t="s">
        <v>57</v>
      </c>
      <c r="D12" s="44">
        <v>110081.74</v>
      </c>
      <c r="F12" s="45"/>
      <c r="I12" s="39"/>
    </row>
    <row r="13" spans="1:9" ht="14.1" customHeight="1" x14ac:dyDescent="0.25">
      <c r="A13" s="48"/>
      <c r="B13" s="6"/>
      <c r="C13" s="43" t="s">
        <v>58</v>
      </c>
      <c r="D13" s="44">
        <v>1118280.6299999999</v>
      </c>
      <c r="E13" s="6"/>
      <c r="F13" s="45"/>
      <c r="I13" s="39"/>
    </row>
    <row r="14" spans="1:9" s="6" customFormat="1" ht="14.1" customHeight="1" x14ac:dyDescent="0.25">
      <c r="B14" s="69" t="s">
        <v>59</v>
      </c>
      <c r="C14" s="69"/>
      <c r="D14" s="14">
        <f>SUM(D9:D13)</f>
        <v>11777031.91</v>
      </c>
      <c r="F14" s="45"/>
      <c r="G14" s="49"/>
      <c r="I14" s="39"/>
    </row>
    <row r="15" spans="1:9" s="6" customFormat="1" ht="14.1" customHeight="1" x14ac:dyDescent="0.25">
      <c r="D15" s="12"/>
      <c r="F15" s="45"/>
      <c r="G15" s="26"/>
      <c r="I15" s="39"/>
    </row>
    <row r="16" spans="1:9" s="6" customFormat="1" ht="14.1" customHeight="1" x14ac:dyDescent="0.25">
      <c r="B16" s="42" t="s">
        <v>60</v>
      </c>
      <c r="C16" s="21"/>
      <c r="D16" s="8"/>
      <c r="F16" s="45"/>
      <c r="G16" s="26"/>
      <c r="I16" s="46"/>
    </row>
    <row r="17" spans="1:9" s="6" customFormat="1" ht="14.1" customHeight="1" x14ac:dyDescent="0.25">
      <c r="B17" s="23"/>
      <c r="C17" s="43" t="s">
        <v>61</v>
      </c>
      <c r="D17" s="44">
        <v>6164884.3099999996</v>
      </c>
      <c r="F17" s="45"/>
      <c r="G17" s="26"/>
      <c r="I17" s="39"/>
    </row>
    <row r="18" spans="1:9" s="6" customFormat="1" ht="14.1" customHeight="1" x14ac:dyDescent="0.25">
      <c r="A18" s="50"/>
      <c r="B18" s="23"/>
      <c r="C18" s="43" t="s">
        <v>62</v>
      </c>
      <c r="D18" s="44">
        <v>818556.8</v>
      </c>
      <c r="F18" s="45"/>
      <c r="G18" s="26"/>
      <c r="I18" s="39"/>
    </row>
    <row r="19" spans="1:9" s="6" customFormat="1" ht="14.1" customHeight="1" x14ac:dyDescent="0.25">
      <c r="A19" s="50"/>
      <c r="B19" s="23"/>
      <c r="C19" s="43" t="s">
        <v>63</v>
      </c>
      <c r="D19" s="44">
        <v>3112113.53</v>
      </c>
      <c r="F19" s="45"/>
      <c r="G19" s="26"/>
      <c r="I19" s="39"/>
    </row>
    <row r="20" spans="1:9" s="6" customFormat="1" ht="14.1" customHeight="1" x14ac:dyDescent="0.25">
      <c r="A20" s="50"/>
      <c r="B20" s="23"/>
      <c r="C20" s="43" t="s">
        <v>64</v>
      </c>
      <c r="D20" s="44">
        <v>441543.27</v>
      </c>
      <c r="F20" s="45"/>
      <c r="G20" s="26"/>
      <c r="I20" s="51"/>
    </row>
    <row r="21" spans="1:9" s="6" customFormat="1" ht="14.1" customHeight="1" x14ac:dyDescent="0.25">
      <c r="A21" s="48"/>
      <c r="B21" s="69" t="s">
        <v>65</v>
      </c>
      <c r="C21" s="69"/>
      <c r="D21" s="52">
        <f>SUM(D17:D20)</f>
        <v>10537097.909999998</v>
      </c>
      <c r="F21" s="45"/>
      <c r="G21" s="26"/>
      <c r="I21" s="51"/>
    </row>
    <row r="22" spans="1:9" s="6" customFormat="1" ht="14.1" customHeight="1" x14ac:dyDescent="0.25">
      <c r="A22" s="53"/>
      <c r="C22" s="43"/>
      <c r="D22" s="54"/>
      <c r="F22" s="45"/>
      <c r="G22" s="26"/>
      <c r="I22" s="51"/>
    </row>
    <row r="23" spans="1:9" s="6" customFormat="1" ht="14.1" customHeight="1" x14ac:dyDescent="0.25">
      <c r="A23" s="48"/>
      <c r="B23" s="69" t="s">
        <v>66</v>
      </c>
      <c r="C23" s="69"/>
      <c r="D23" s="15">
        <v>109546.31</v>
      </c>
      <c r="F23" s="45"/>
      <c r="G23" s="26"/>
      <c r="I23" s="39"/>
    </row>
    <row r="24" spans="1:9" s="6" customFormat="1" ht="14.1" customHeight="1" x14ac:dyDescent="0.25">
      <c r="A24" s="53"/>
      <c r="C24" s="43"/>
      <c r="D24" s="54"/>
      <c r="F24" s="45"/>
      <c r="G24" s="26"/>
      <c r="I24" s="39"/>
    </row>
    <row r="25" spans="1:9" s="6" customFormat="1" ht="14.1" customHeight="1" x14ac:dyDescent="0.25">
      <c r="A25" s="53"/>
      <c r="B25" s="69" t="s">
        <v>67</v>
      </c>
      <c r="C25" s="69"/>
      <c r="D25" s="55">
        <f>+D14-D21-D23</f>
        <v>1130387.6900000018</v>
      </c>
      <c r="F25" s="45"/>
      <c r="G25" s="26"/>
      <c r="I25" s="46"/>
    </row>
    <row r="26" spans="1:9" s="6" customFormat="1" ht="14.1" customHeight="1" x14ac:dyDescent="0.25">
      <c r="A26" s="53"/>
      <c r="C26" s="43"/>
      <c r="D26" s="54"/>
      <c r="F26" s="45"/>
      <c r="G26" s="26"/>
      <c r="I26" s="46"/>
    </row>
    <row r="27" spans="1:9" s="6" customFormat="1" ht="14.1" customHeight="1" x14ac:dyDescent="0.25">
      <c r="A27" s="53"/>
      <c r="B27" s="42" t="s">
        <v>68</v>
      </c>
      <c r="C27" s="43"/>
      <c r="D27" s="54"/>
      <c r="F27" s="45"/>
      <c r="G27" s="26"/>
      <c r="I27" s="51"/>
    </row>
    <row r="28" spans="1:9" s="6" customFormat="1" ht="14.1" customHeight="1" x14ac:dyDescent="0.25">
      <c r="A28" s="53"/>
      <c r="C28" s="43" t="s">
        <v>69</v>
      </c>
      <c r="D28" s="44">
        <v>22153.96</v>
      </c>
      <c r="E28" s="56"/>
      <c r="F28" s="45"/>
      <c r="G28" s="26"/>
      <c r="I28" s="57"/>
    </row>
    <row r="29" spans="1:9" s="6" customFormat="1" ht="14.1" customHeight="1" x14ac:dyDescent="0.25">
      <c r="A29" s="53"/>
      <c r="C29" s="43" t="s">
        <v>70</v>
      </c>
      <c r="D29" s="44">
        <v>1510156.47</v>
      </c>
      <c r="E29" s="56"/>
      <c r="F29" s="45"/>
      <c r="G29" s="26"/>
      <c r="I29" s="39"/>
    </row>
    <row r="30" spans="1:9" s="6" customFormat="1" ht="14.1" customHeight="1" x14ac:dyDescent="0.25">
      <c r="B30" s="69" t="s">
        <v>71</v>
      </c>
      <c r="C30" s="69"/>
      <c r="D30" s="58">
        <f>SUM(D28:D29)</f>
        <v>1532310.43</v>
      </c>
      <c r="E30" s="56"/>
      <c r="F30" s="45"/>
      <c r="G30" s="26"/>
      <c r="I30" s="39"/>
    </row>
    <row r="31" spans="1:9" s="6" customFormat="1" ht="14.1" customHeight="1" x14ac:dyDescent="0.25">
      <c r="B31" s="69"/>
      <c r="C31" s="69"/>
      <c r="D31" s="28"/>
      <c r="E31" s="56"/>
      <c r="F31" s="45"/>
      <c r="G31" s="26"/>
      <c r="I31" s="59"/>
    </row>
    <row r="32" spans="1:9" s="6" customFormat="1" ht="14.1" customHeight="1" x14ac:dyDescent="0.25">
      <c r="B32" s="21" t="s">
        <v>72</v>
      </c>
      <c r="D32" s="60">
        <f>+D25-D30</f>
        <v>-401922.73999999813</v>
      </c>
      <c r="F32" s="45"/>
      <c r="G32" s="26"/>
      <c r="I32" s="61"/>
    </row>
    <row r="33" spans="1:11" s="6" customFormat="1" ht="14.1" customHeight="1" x14ac:dyDescent="0.25">
      <c r="D33" s="12"/>
      <c r="F33" s="45"/>
      <c r="G33" s="26"/>
      <c r="I33" s="61"/>
    </row>
    <row r="34" spans="1:11" s="6" customFormat="1" ht="14.1" customHeight="1" x14ac:dyDescent="0.25">
      <c r="B34" s="21" t="s">
        <v>73</v>
      </c>
      <c r="D34" s="62">
        <v>261423.04</v>
      </c>
      <c r="F34" s="45"/>
      <c r="G34" s="26"/>
      <c r="I34" s="61"/>
    </row>
    <row r="35" spans="1:11" s="6" customFormat="1" ht="14.1" customHeight="1" x14ac:dyDescent="0.25">
      <c r="B35" s="21"/>
      <c r="D35" s="12"/>
      <c r="F35" s="45"/>
      <c r="I35" s="61"/>
    </row>
    <row r="36" spans="1:11" s="6" customFormat="1" ht="14.1" customHeight="1" x14ac:dyDescent="0.25">
      <c r="B36" s="21" t="s">
        <v>74</v>
      </c>
      <c r="D36" s="28">
        <f>+D32+D34</f>
        <v>-140499.69999999812</v>
      </c>
      <c r="F36" s="45"/>
      <c r="I36" s="61"/>
    </row>
    <row r="37" spans="1:11" s="6" customFormat="1" ht="14.1" customHeight="1" x14ac:dyDescent="0.25">
      <c r="B37" s="21"/>
      <c r="D37" s="12"/>
      <c r="F37" s="45"/>
      <c r="I37" s="61"/>
    </row>
    <row r="38" spans="1:11" s="6" customFormat="1" ht="14.1" customHeight="1" x14ac:dyDescent="0.25">
      <c r="B38" s="21" t="s">
        <v>75</v>
      </c>
      <c r="D38" s="20">
        <v>2001.92</v>
      </c>
      <c r="F38" s="45"/>
      <c r="I38" s="61"/>
    </row>
    <row r="39" spans="1:11" s="6" customFormat="1" ht="14.1" customHeight="1" x14ac:dyDescent="0.25">
      <c r="D39" s="12"/>
      <c r="F39" s="45"/>
      <c r="G39" s="49"/>
      <c r="I39" s="51"/>
    </row>
    <row r="40" spans="1:11" s="6" customFormat="1" ht="14.1" customHeight="1" thickBot="1" x14ac:dyDescent="0.3">
      <c r="A40" s="53"/>
      <c r="B40" s="63" t="s">
        <v>76</v>
      </c>
      <c r="D40" s="64">
        <f>+D36-D38</f>
        <v>-142501.61999999813</v>
      </c>
      <c r="F40" s="10"/>
      <c r="G40" s="18"/>
      <c r="K40" s="26"/>
    </row>
    <row r="41" spans="1:11" s="6" customFormat="1" ht="14.1" customHeight="1" thickTop="1" x14ac:dyDescent="0.2">
      <c r="D41" s="65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6" t="s">
        <v>77</v>
      </c>
      <c r="D48" s="34" t="s">
        <v>81</v>
      </c>
    </row>
    <row r="49" spans="3:7" s="6" customFormat="1" ht="12.95" customHeight="1" x14ac:dyDescent="0.2">
      <c r="C49" s="67" t="s">
        <v>78</v>
      </c>
      <c r="D49" s="29" t="s">
        <v>52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68"/>
    </row>
    <row r="54" spans="3:7" s="6" customFormat="1" ht="12.95" customHeight="1" x14ac:dyDescent="0.2">
      <c r="D54" s="26"/>
      <c r="G54" s="68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2024-09-06T23:53:45Z</dcterms:created>
  <dcterms:modified xsi:type="dcterms:W3CDTF">2024-10-08T16:31:18Z</dcterms:modified>
</cp:coreProperties>
</file>