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8_{4F96FD7C-3383-487C-B10D-9FE27CDA652A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<sst xmlns="http://schemas.openxmlformats.org/spreadsheetml/2006/main" count="118" uniqueCount="78">
  <si>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</si>
  <si>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</si>
  <si>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</si>
  <si>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</si>
  <si>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</si>
  <si>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</si>
  <si>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</si>
  <si>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</si>
  <si>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</si>
  <si>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</si>
  <si>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</si>
  <si>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</si>
  <si>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</si>
  <si>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</si>
  <si>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</si>
  <si>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</si>
  <si>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</si>
  <si>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</si>
  <si>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</si>
  <si>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</si>
  <si>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</si>
  <si>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</si>
  <si>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</si>
  <si>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</si>
  <si>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</si>
  <si>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</si>
  <si>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</si>
  <si>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</si>
  <si>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</si>
  <si>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</si>
  <si>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</si>
  <si>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</si>
  <si>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</si>
  <si>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</si>
  <si>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</si>
  <si>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</si>
  <si>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</si>
  <si>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</si>
  <si>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</si>
  <si>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</si>
  <si>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</si>
  <si>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</si>
  <si>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</si>
  <si>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</si>
  <si>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</si>
  <si>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</si>
  <si>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</si>
  <si>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</si>
  <si>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</si>
  <si>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</si>
  <si>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</si>
  <si>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</si>
  <si>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</si>
  <si>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</si>
  <si>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</si>
  <si>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</si>
  <si>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</si>
  <si>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</si>
  <si>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</si>
  <si>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</si>
  <si>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</si>
  <si>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</si>
  <si>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</si>
  <si>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</si>
  <si>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</si>
  <si>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</si>
  <si>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</si>
  <si>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</si>
  <si>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</si>
  <si>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</si>
  <si>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</si>
  <si>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</si>
  <si>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</si>
  <si>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</si>
  <si>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</si>
  <si>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</si>
  <si>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OCTUBRE DE 2024 Y 2023</t>
  </si>
  <si>
    <t>ESTADO DE RESULTADOS DEL 1 DE ENERO AL 31 DE OCTUBRE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</si>
</sst>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5" fontId="2" fillId="0" borderId="4" xfId="1" applyNumberFormat="1" applyFont="1" applyFill="1" applyBorder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4" t="s">
        <v>1</v>
      </c>
      <c r="B4" s="24"/>
      <c r="C4" s="24"/>
      <c r="D4" s="24"/>
      <c r="E4" s="24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1120323</v>
      </c>
      <c r="D8" s="1" t="s">
        <v>6</v>
      </c>
      <c r="E8" s="13">
        <v>4351590</v>
      </c>
    </row>
    <row r="9" spans="1:5" ht="15.75" hidden="1" x14ac:dyDescent="0.3">
      <c r="A9" s="2" t="s">
        <v>75</v>
      </c>
      <c r="B9" s="1"/>
      <c r="C9" s="4">
        <v>0</v>
      </c>
      <c r="D9" s="1"/>
      <c r="E9" s="13">
        <v>0</v>
      </c>
    </row>
    <row r="10" spans="1:5" ht="16.5" x14ac:dyDescent="0.35">
      <c r="A10" s="2" t="s">
        <v>63</v>
      </c>
      <c r="B10" s="5"/>
      <c r="C10" s="4">
        <v>26451259</v>
      </c>
      <c r="D10" s="5"/>
      <c r="E10" s="13">
        <v>14499933</v>
      </c>
    </row>
    <row r="11" spans="1:5" ht="15.75" x14ac:dyDescent="0.3">
      <c r="A11" s="2" t="s">
        <v>7</v>
      </c>
      <c r="B11" s="2"/>
      <c r="C11" s="4">
        <v>1592417</v>
      </c>
      <c r="D11" s="4"/>
      <c r="E11" s="13">
        <v>1242756</v>
      </c>
    </row>
    <row r="12" spans="1:5" ht="15.75" x14ac:dyDescent="0.3">
      <c r="A12" s="2" t="s">
        <v>64</v>
      </c>
      <c r="B12" s="2"/>
      <c r="C12" s="4">
        <v>1158998</v>
      </c>
      <c r="D12" s="6"/>
      <c r="E12" s="16">
        <v>698767</v>
      </c>
    </row>
    <row r="13" spans="1:5" ht="15.75" x14ac:dyDescent="0.3">
      <c r="A13" s="2" t="s">
        <v>8</v>
      </c>
      <c r="B13" s="2"/>
      <c r="C13" s="7">
        <f>SUM(C8:C12)</f>
        <v>30322997</v>
      </c>
      <c r="D13" s="4"/>
      <c r="E13" s="15">
        <f>SUM(E8:E12)</f>
        <v>20793046</v>
      </c>
    </row>
    <row r="14" spans="1:5" ht="15.75" x14ac:dyDescent="0.3">
      <c r="A14" s="2"/>
      <c r="B14" s="2"/>
      <c r="C14" s="4"/>
      <c r="D14" s="4"/>
      <c r="E14" s="13"/>
    </row>
    <row r="15" spans="1:5" ht="15.75" x14ac:dyDescent="0.3">
      <c r="A15" s="2" t="s">
        <v>9</v>
      </c>
      <c r="B15" s="2"/>
      <c r="C15" s="4"/>
      <c r="D15" s="4"/>
      <c r="E15" s="13"/>
    </row>
    <row r="16" spans="1:5" ht="15.75" x14ac:dyDescent="0.3">
      <c r="A16" s="2" t="s">
        <v>62</v>
      </c>
      <c r="B16" s="2"/>
      <c r="C16" s="4">
        <v>27846</v>
      </c>
      <c r="D16" s="4"/>
      <c r="E16" s="13">
        <v>26073</v>
      </c>
    </row>
    <row r="17" spans="1:5" ht="15.75" x14ac:dyDescent="0.3">
      <c r="A17" s="2" t="s">
        <v>10</v>
      </c>
      <c r="B17" s="2"/>
      <c r="C17" s="4">
        <v>2977218</v>
      </c>
      <c r="D17" s="4"/>
      <c r="E17" s="13">
        <v>7342457</v>
      </c>
    </row>
    <row r="18" spans="1:5" ht="15.75" x14ac:dyDescent="0.3">
      <c r="A18" s="2" t="s">
        <v>11</v>
      </c>
      <c r="B18" s="2"/>
      <c r="C18" s="6">
        <v>1307209</v>
      </c>
      <c r="D18" s="6"/>
      <c r="E18" s="16">
        <v>1652759</v>
      </c>
    </row>
    <row r="19" spans="1:5" ht="15.75" x14ac:dyDescent="0.3">
      <c r="A19" s="2" t="s">
        <v>12</v>
      </c>
      <c r="B19" s="2"/>
      <c r="C19" s="8">
        <v>273225</v>
      </c>
      <c r="D19" s="4"/>
      <c r="E19" s="11">
        <v>225424</v>
      </c>
    </row>
    <row r="20" spans="1:5" ht="15.75" x14ac:dyDescent="0.3">
      <c r="A20" s="2" t="s">
        <v>13</v>
      </c>
      <c r="B20" s="2"/>
      <c r="C20" s="7">
        <f>SUM(C16:C19)</f>
        <v>4585498</v>
      </c>
      <c r="D20" s="4"/>
      <c r="E20" s="15">
        <f>SUM(E16:E19)</f>
        <v>9246713</v>
      </c>
    </row>
    <row r="21" spans="1:5" ht="15.75" x14ac:dyDescent="0.3">
      <c r="A21" s="2"/>
      <c r="B21" s="2"/>
      <c r="C21" s="6"/>
      <c r="D21" s="6"/>
      <c r="E21" s="16"/>
    </row>
    <row r="22" spans="1:5" ht="16.5" thickBot="1" x14ac:dyDescent="0.35">
      <c r="A22" s="2" t="s">
        <v>14</v>
      </c>
      <c r="B22" s="1" t="s">
        <v>6</v>
      </c>
      <c r="C22" s="9">
        <f>+C13+C20</f>
        <v>34908495</v>
      </c>
      <c r="D22" s="1" t="s">
        <v>6</v>
      </c>
      <c r="E22" s="18">
        <f>+E13+E20</f>
        <v>30039759</v>
      </c>
    </row>
    <row r="23" spans="1:5" ht="16.5" thickTop="1" x14ac:dyDescent="0.3">
      <c r="A23" s="2"/>
      <c r="B23" s="2"/>
      <c r="C23" s="4" t="s">
        <v>3</v>
      </c>
      <c r="D23" s="4"/>
      <c r="E23" s="13"/>
    </row>
    <row r="24" spans="1:5" ht="15.75" x14ac:dyDescent="0.3">
      <c r="A24" s="2" t="s">
        <v>15</v>
      </c>
      <c r="B24" s="2"/>
      <c r="C24" s="4" t="s">
        <v>3</v>
      </c>
      <c r="D24" s="4"/>
      <c r="E24" s="13"/>
    </row>
    <row r="25" spans="1:5" ht="15.75" x14ac:dyDescent="0.3">
      <c r="A25" s="2" t="s">
        <v>16</v>
      </c>
      <c r="B25" s="2"/>
      <c r="C25" s="4"/>
      <c r="D25" s="4"/>
      <c r="E25" s="13"/>
    </row>
    <row r="26" spans="1:5" ht="15.75" x14ac:dyDescent="0.3">
      <c r="A26" s="2" t="s">
        <v>17</v>
      </c>
      <c r="B26" s="2"/>
      <c r="C26" s="4">
        <v>535892</v>
      </c>
      <c r="D26" s="4"/>
      <c r="E26" s="13">
        <v>645442</v>
      </c>
    </row>
    <row r="27" spans="1:5" ht="15.75" x14ac:dyDescent="0.3">
      <c r="A27" s="2" t="s">
        <v>18</v>
      </c>
      <c r="B27" s="2"/>
      <c r="C27" s="4">
        <v>6670779</v>
      </c>
      <c r="D27" s="4"/>
      <c r="E27" s="13">
        <v>5426273</v>
      </c>
    </row>
    <row r="28" spans="1:5" ht="15.75" x14ac:dyDescent="0.3">
      <c r="A28" s="2" t="s">
        <v>65</v>
      </c>
      <c r="B28" s="2"/>
      <c r="C28" s="4">
        <v>1639702</v>
      </c>
      <c r="D28" s="4"/>
      <c r="E28" s="13">
        <v>1226066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3">
        <v>0</v>
      </c>
    </row>
    <row r="30" spans="1:5" ht="15.75" x14ac:dyDescent="0.3">
      <c r="A30" s="2" t="s">
        <v>19</v>
      </c>
      <c r="B30" s="2"/>
      <c r="C30" s="7">
        <f>SUM(C26:C29)</f>
        <v>8846373</v>
      </c>
      <c r="D30" s="4"/>
      <c r="E30" s="15">
        <f>SUM(E26:E29)</f>
        <v>7297781</v>
      </c>
    </row>
    <row r="31" spans="1:5" ht="15.75" x14ac:dyDescent="0.3">
      <c r="A31" s="2"/>
      <c r="B31" s="2"/>
      <c r="C31" s="6"/>
      <c r="D31" s="4"/>
      <c r="E31" s="16"/>
    </row>
    <row r="32" spans="1:5" ht="15.75" x14ac:dyDescent="0.3">
      <c r="A32" s="2" t="s">
        <v>20</v>
      </c>
      <c r="B32" s="2"/>
      <c r="C32" s="6"/>
      <c r="D32" s="4"/>
      <c r="E32" s="16"/>
    </row>
    <row r="33" spans="1:5" ht="15.75" x14ac:dyDescent="0.3">
      <c r="A33" s="2" t="s">
        <v>67</v>
      </c>
      <c r="B33" s="2"/>
      <c r="C33" s="6">
        <v>284726</v>
      </c>
      <c r="D33" s="6"/>
      <c r="E33" s="16">
        <v>202431</v>
      </c>
    </row>
    <row r="34" spans="1:5" ht="15.75" x14ac:dyDescent="0.3">
      <c r="A34" s="2" t="s">
        <v>21</v>
      </c>
      <c r="B34" s="2"/>
      <c r="C34" s="7">
        <f>SUM(C33:C33)</f>
        <v>284726</v>
      </c>
      <c r="D34" s="4"/>
      <c r="E34" s="15">
        <f>SUM(E33:E33)</f>
        <v>202431</v>
      </c>
    </row>
    <row r="35" spans="1:5" ht="15.75" x14ac:dyDescent="0.3">
      <c r="A35" s="2"/>
      <c r="B35" s="2"/>
      <c r="C35" s="4"/>
      <c r="D35" s="4"/>
      <c r="E35" s="13"/>
    </row>
    <row r="36" spans="1:5" ht="15.75" x14ac:dyDescent="0.3">
      <c r="A36" s="2" t="s">
        <v>22</v>
      </c>
      <c r="B36" s="1" t="s">
        <v>6</v>
      </c>
      <c r="C36" s="8">
        <f>+C30+C34</f>
        <v>9131099</v>
      </c>
      <c r="D36" s="1" t="s">
        <v>6</v>
      </c>
      <c r="E36" s="11">
        <f>+E30+E34</f>
        <v>7500212</v>
      </c>
    </row>
    <row r="37" spans="1:5" ht="15.75" x14ac:dyDescent="0.3">
      <c r="A37" s="2"/>
      <c r="B37" s="2"/>
      <c r="C37" s="4" t="s">
        <v>3</v>
      </c>
      <c r="D37" s="4"/>
      <c r="E37" s="13" t="s">
        <v>3</v>
      </c>
    </row>
    <row r="38" spans="1:5" ht="15.75" x14ac:dyDescent="0.3">
      <c r="A38" s="2" t="s">
        <v>23</v>
      </c>
      <c r="B38" s="2"/>
      <c r="C38" s="4"/>
      <c r="D38" s="4"/>
      <c r="E38" s="13"/>
    </row>
    <row r="39" spans="1:5" ht="15.75" x14ac:dyDescent="0.3">
      <c r="A39" s="2" t="s">
        <v>68</v>
      </c>
      <c r="B39" s="2"/>
      <c r="C39" s="4">
        <v>10500000</v>
      </c>
      <c r="D39" s="4"/>
      <c r="E39" s="13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3">
        <v>2100000</v>
      </c>
    </row>
    <row r="41" spans="1:5" ht="15.75" x14ac:dyDescent="0.3">
      <c r="A41" s="2" t="s">
        <v>24</v>
      </c>
      <c r="B41" s="2"/>
      <c r="C41" s="4">
        <v>4437</v>
      </c>
      <c r="D41" s="4"/>
      <c r="E41" s="13">
        <v>-1525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3">
        <v>0</v>
      </c>
    </row>
    <row r="43" spans="1:5" ht="15.75" x14ac:dyDescent="0.3">
      <c r="A43" s="2" t="s">
        <v>70</v>
      </c>
      <c r="B43" s="2"/>
      <c r="C43" s="8">
        <v>13172959</v>
      </c>
      <c r="D43" s="4"/>
      <c r="E43" s="11">
        <v>9941072</v>
      </c>
    </row>
    <row r="44" spans="1:5" ht="15.75" x14ac:dyDescent="0.3">
      <c r="A44" s="2"/>
      <c r="B44" s="2"/>
      <c r="C44" s="6"/>
      <c r="D44" s="4"/>
      <c r="E44" s="16"/>
    </row>
    <row r="45" spans="1:5" ht="15.75" x14ac:dyDescent="0.3">
      <c r="A45" s="2" t="s">
        <v>25</v>
      </c>
      <c r="B45" s="1" t="s">
        <v>6</v>
      </c>
      <c r="C45" s="8">
        <f>SUM(C39:C43)</f>
        <v>25777396</v>
      </c>
      <c r="D45" s="1" t="s">
        <v>6</v>
      </c>
      <c r="E45" s="11">
        <f>SUM(E39:E43)</f>
        <v>22539547</v>
      </c>
    </row>
    <row r="46" spans="1:5" ht="15.75" x14ac:dyDescent="0.3">
      <c r="A46" s="2"/>
      <c r="B46" s="2"/>
      <c r="C46" s="4"/>
      <c r="D46" s="4"/>
      <c r="E46" s="13"/>
    </row>
    <row r="47" spans="1:5" ht="16.5" thickBot="1" x14ac:dyDescent="0.35">
      <c r="A47" s="2" t="s">
        <v>26</v>
      </c>
      <c r="B47" s="1" t="s">
        <v>6</v>
      </c>
      <c r="C47" s="9">
        <f>+C45+C34+C30</f>
        <v>34908495</v>
      </c>
      <c r="D47" s="1" t="s">
        <v>6</v>
      </c>
      <c r="E47" s="18">
        <f>+E45+E34+E30</f>
        <v>30039759</v>
      </c>
    </row>
    <row r="48" spans="1:5" ht="16.5" thickTop="1" x14ac:dyDescent="0.3">
      <c r="A48" s="2"/>
      <c r="B48" s="1"/>
      <c r="C48" s="6"/>
      <c r="D48" s="1"/>
      <c r="E48" s="16"/>
    </row>
    <row r="49" spans="1:5" ht="16.5" thickBot="1" x14ac:dyDescent="0.35">
      <c r="A49" s="2" t="s">
        <v>27</v>
      </c>
      <c r="B49" s="1" t="s">
        <v>6</v>
      </c>
      <c r="C49" s="9">
        <v>8621769</v>
      </c>
      <c r="D49" s="1" t="s">
        <v>6</v>
      </c>
      <c r="E49" s="18">
        <v>8984385</v>
      </c>
    </row>
    <row r="50" spans="1:5" ht="16.5" thickTop="1" x14ac:dyDescent="0.3">
      <c r="A50" s="2"/>
      <c r="B50" s="1"/>
      <c r="C50" s="6"/>
      <c r="D50" s="1"/>
      <c r="E50" s="16"/>
    </row>
    <row r="51" spans="1:5" ht="16.5" thickBot="1" x14ac:dyDescent="0.35">
      <c r="A51" s="2" t="s">
        <v>28</v>
      </c>
      <c r="B51" s="1" t="s">
        <v>6</v>
      </c>
      <c r="C51" s="9">
        <v>26579308</v>
      </c>
      <c r="D51" s="1" t="s">
        <v>6</v>
      </c>
      <c r="E51" s="18">
        <v>14631465</v>
      </c>
    </row>
    <row r="52" spans="1:5" ht="16.5" thickTop="1" x14ac:dyDescent="0.3">
      <c r="A52" s="2"/>
      <c r="B52" s="2"/>
      <c r="C52" s="1">
        <f>+C22-C47</f>
        <v>0</v>
      </c>
      <c r="D52" s="1"/>
      <c r="E52" s="20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1"/>
      <c r="C55" s="1"/>
      <c r="D55" s="1"/>
      <c r="E55" s="20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0"/>
    </row>
    <row r="59" spans="1:5" ht="15.75" x14ac:dyDescent="0.3">
      <c r="A59" s="2"/>
      <c r="B59" s="1"/>
    </row>
    <row r="60" spans="1:5" ht="15.75" x14ac:dyDescent="0.3">
      <c r="A60" s="25" t="s">
        <v>0</v>
      </c>
      <c r="B60" s="25"/>
      <c r="C60" s="25"/>
      <c r="D60" s="25"/>
      <c r="E60" s="25"/>
    </row>
    <row r="61" spans="1:5" ht="15.75" x14ac:dyDescent="0.3">
      <c r="A61" s="25" t="s">
        <v>77</v>
      </c>
      <c r="B61" s="25"/>
      <c r="C61" s="25"/>
      <c r="D61" s="25"/>
      <c r="E61" s="25"/>
    </row>
    <row r="62" spans="1:5" x14ac:dyDescent="0.25">
      <c r="A62" s="26" t="s">
        <v>31</v>
      </c>
      <c r="B62" s="26"/>
      <c r="C62" s="26"/>
      <c r="D62" s="26"/>
      <c r="E62" s="26"/>
    </row>
    <row r="63" spans="1:5" ht="15.75" x14ac:dyDescent="0.3">
      <c r="A63" s="10"/>
      <c r="B63" s="10"/>
      <c r="C63" s="3">
        <f>+C5</f>
        <v>2024</v>
      </c>
      <c r="D63" s="10"/>
      <c r="E63" s="3">
        <f>+E5</f>
        <v>2023</v>
      </c>
    </row>
    <row r="64" spans="1:5" ht="15.75" x14ac:dyDescent="0.3">
      <c r="A64" s="10" t="s">
        <v>32</v>
      </c>
      <c r="B64" s="1"/>
      <c r="C64" s="10" t="s">
        <v>3</v>
      </c>
      <c r="D64" s="10"/>
      <c r="E64" s="10" t="s">
        <v>3</v>
      </c>
    </row>
    <row r="65" spans="1:5" ht="15.75" x14ac:dyDescent="0.3">
      <c r="A65" s="10" t="s">
        <v>33</v>
      </c>
      <c r="B65" s="1"/>
      <c r="C65" s="10"/>
      <c r="D65" s="10"/>
      <c r="E65" s="10"/>
    </row>
    <row r="66" spans="1:5" ht="15.75" x14ac:dyDescent="0.3">
      <c r="A66" s="10" t="s">
        <v>34</v>
      </c>
      <c r="B66" s="1" t="s">
        <v>6</v>
      </c>
      <c r="C66" s="11">
        <v>43599483</v>
      </c>
      <c r="D66" s="12" t="s">
        <v>6</v>
      </c>
      <c r="E66" s="11">
        <v>43748519</v>
      </c>
    </row>
    <row r="67" spans="1:5" ht="15.75" x14ac:dyDescent="0.3">
      <c r="A67" s="10"/>
      <c r="B67" s="1"/>
      <c r="C67" s="13"/>
      <c r="D67" s="12"/>
      <c r="E67" s="13"/>
    </row>
    <row r="68" spans="1:5" ht="15.75" x14ac:dyDescent="0.3">
      <c r="A68" s="10" t="s">
        <v>35</v>
      </c>
      <c r="B68" s="10"/>
      <c r="C68" s="13" t="s">
        <v>3</v>
      </c>
      <c r="D68" s="14"/>
      <c r="E68" s="13"/>
    </row>
    <row r="69" spans="1:5" ht="15.75" x14ac:dyDescent="0.3">
      <c r="A69" s="10" t="s">
        <v>36</v>
      </c>
      <c r="B69" s="10"/>
      <c r="C69" s="13">
        <v>112803</v>
      </c>
      <c r="D69" s="14"/>
      <c r="E69" s="13">
        <v>4536540</v>
      </c>
    </row>
    <row r="70" spans="1:5" ht="15.75" x14ac:dyDescent="0.3">
      <c r="A70" s="10" t="s">
        <v>37</v>
      </c>
      <c r="B70" s="10"/>
      <c r="C70" s="13">
        <v>2671078</v>
      </c>
      <c r="D70" s="14"/>
      <c r="E70" s="13">
        <v>2206700</v>
      </c>
    </row>
    <row r="71" spans="1:5" ht="15.75" x14ac:dyDescent="0.3">
      <c r="A71" s="10" t="s">
        <v>38</v>
      </c>
      <c r="B71" s="10"/>
      <c r="C71" s="11">
        <v>1352091</v>
      </c>
      <c r="D71" s="14"/>
      <c r="E71" s="11">
        <v>1737502</v>
      </c>
    </row>
    <row r="72" spans="1:5" ht="15.75" x14ac:dyDescent="0.3">
      <c r="A72" s="10"/>
      <c r="B72" s="10"/>
      <c r="C72" s="13">
        <f>SUM(C69:C71)</f>
        <v>4135972</v>
      </c>
      <c r="D72" s="14"/>
      <c r="E72" s="13">
        <f>SUM(E69:E71)</f>
        <v>8480742</v>
      </c>
    </row>
    <row r="73" spans="1:5" ht="15.75" x14ac:dyDescent="0.3">
      <c r="A73" s="10"/>
      <c r="B73" s="10"/>
      <c r="C73" s="11"/>
      <c r="D73" s="14"/>
      <c r="E73" s="11"/>
    </row>
    <row r="74" spans="1:5" ht="15.75" x14ac:dyDescent="0.3">
      <c r="A74" s="10" t="s">
        <v>39</v>
      </c>
      <c r="B74" s="10"/>
      <c r="C74" s="11">
        <f>+C66-C72</f>
        <v>39463511</v>
      </c>
      <c r="D74" s="14"/>
      <c r="E74" s="11">
        <f>+E66-E72</f>
        <v>35267777</v>
      </c>
    </row>
    <row r="75" spans="1:5" ht="15.75" x14ac:dyDescent="0.3">
      <c r="A75" s="10"/>
      <c r="B75" s="10"/>
      <c r="C75" s="13" t="s">
        <v>3</v>
      </c>
      <c r="D75" s="14"/>
      <c r="E75" s="13"/>
    </row>
    <row r="76" spans="1:5" ht="15.75" x14ac:dyDescent="0.3">
      <c r="A76" s="10" t="s">
        <v>40</v>
      </c>
      <c r="B76" s="10"/>
      <c r="C76" s="13" t="s">
        <v>3</v>
      </c>
      <c r="D76" s="14"/>
      <c r="E76" s="13"/>
    </row>
    <row r="77" spans="1:5" ht="15.75" x14ac:dyDescent="0.3">
      <c r="A77" s="10" t="s">
        <v>41</v>
      </c>
      <c r="B77" s="10"/>
      <c r="C77" s="13">
        <v>20184584</v>
      </c>
      <c r="D77" s="14"/>
      <c r="E77" s="13">
        <v>17756205</v>
      </c>
    </row>
    <row r="78" spans="1:5" ht="15.75" x14ac:dyDescent="0.3">
      <c r="A78" s="10" t="s">
        <v>42</v>
      </c>
      <c r="B78" s="10"/>
      <c r="C78" s="13">
        <v>1278268</v>
      </c>
      <c r="D78" s="14"/>
      <c r="E78" s="13">
        <v>1357763</v>
      </c>
    </row>
    <row r="79" spans="1:5" ht="15.75" hidden="1" x14ac:dyDescent="0.3">
      <c r="A79" s="10" t="s">
        <v>43</v>
      </c>
      <c r="B79" s="10"/>
      <c r="C79" s="13">
        <v>0</v>
      </c>
      <c r="D79" s="14"/>
      <c r="E79" s="13">
        <v>0</v>
      </c>
    </row>
    <row r="80" spans="1:5" ht="15.75" x14ac:dyDescent="0.3">
      <c r="A80" s="10"/>
      <c r="B80" s="10"/>
      <c r="C80" s="15">
        <f>SUM(C77:C79)</f>
        <v>21462852</v>
      </c>
      <c r="D80" s="14"/>
      <c r="E80" s="15">
        <f>SUM(E77:E79)</f>
        <v>19113968</v>
      </c>
    </row>
    <row r="81" spans="1:5" ht="15.75" x14ac:dyDescent="0.3">
      <c r="A81" s="10" t="s">
        <v>44</v>
      </c>
      <c r="B81" s="10"/>
      <c r="C81" s="13"/>
      <c r="D81" s="14"/>
      <c r="E81" s="13"/>
    </row>
    <row r="82" spans="1:5" ht="15.75" x14ac:dyDescent="0.3">
      <c r="A82" s="10" t="s">
        <v>45</v>
      </c>
      <c r="B82" s="10"/>
      <c r="C82" s="13">
        <v>41937</v>
      </c>
      <c r="D82" s="14"/>
      <c r="E82" s="13">
        <v>20227</v>
      </c>
    </row>
    <row r="83" spans="1:5" ht="15.75" x14ac:dyDescent="0.3">
      <c r="A83" s="10" t="s">
        <v>46</v>
      </c>
      <c r="B83" s="10"/>
      <c r="C83" s="11">
        <v>-1347360</v>
      </c>
      <c r="D83" s="14"/>
      <c r="E83" s="11">
        <v>-672232</v>
      </c>
    </row>
    <row r="84" spans="1:5" ht="15.75" x14ac:dyDescent="0.3">
      <c r="A84" s="10"/>
      <c r="B84" s="10"/>
      <c r="C84" s="15">
        <f>SUM(C82:C83)</f>
        <v>-1305423</v>
      </c>
      <c r="D84" s="14"/>
      <c r="E84" s="15">
        <f>SUM(E82:E83)</f>
        <v>-652005</v>
      </c>
    </row>
    <row r="85" spans="1:5" ht="15.75" x14ac:dyDescent="0.3">
      <c r="A85" s="10" t="s">
        <v>47</v>
      </c>
      <c r="B85" s="10"/>
      <c r="C85" s="13"/>
      <c r="D85" s="14"/>
      <c r="E85" s="13"/>
    </row>
    <row r="86" spans="1:5" ht="15.75" x14ac:dyDescent="0.3">
      <c r="A86" s="10" t="s">
        <v>48</v>
      </c>
      <c r="B86" s="10"/>
      <c r="C86" s="13">
        <v>463576</v>
      </c>
      <c r="D86" s="14"/>
      <c r="E86" s="13">
        <v>308388</v>
      </c>
    </row>
    <row r="87" spans="1:5" ht="15.75" x14ac:dyDescent="0.3">
      <c r="A87" s="10" t="s">
        <v>49</v>
      </c>
      <c r="B87" s="10"/>
      <c r="C87" s="16">
        <v>-485309</v>
      </c>
      <c r="D87" s="14"/>
      <c r="E87" s="16">
        <v>-651040</v>
      </c>
    </row>
    <row r="88" spans="1:5" ht="15.75" x14ac:dyDescent="0.3">
      <c r="A88" s="10" t="s">
        <v>50</v>
      </c>
      <c r="B88" s="10"/>
      <c r="C88" s="13">
        <v>37548</v>
      </c>
      <c r="D88" s="14"/>
      <c r="E88" s="13">
        <v>1654925</v>
      </c>
    </row>
    <row r="89" spans="1:5" ht="15.75" x14ac:dyDescent="0.3">
      <c r="A89" s="10" t="s">
        <v>51</v>
      </c>
      <c r="B89" s="10"/>
      <c r="C89" s="11">
        <v>-21436</v>
      </c>
      <c r="D89" s="14"/>
      <c r="E89" s="11">
        <v>-17825</v>
      </c>
    </row>
    <row r="90" spans="1:5" ht="15.75" x14ac:dyDescent="0.3">
      <c r="A90" s="10"/>
      <c r="B90" s="10"/>
      <c r="C90" s="15">
        <f>SUM(C86:C89)</f>
        <v>-5621</v>
      </c>
      <c r="D90" s="14"/>
      <c r="E90" s="15">
        <f>SUM(E86:E89)</f>
        <v>1294448</v>
      </c>
    </row>
    <row r="91" spans="1:5" ht="15.75" x14ac:dyDescent="0.3">
      <c r="A91" s="10"/>
      <c r="B91" s="10"/>
      <c r="C91" s="16"/>
      <c r="D91" s="14"/>
      <c r="E91" s="16"/>
    </row>
    <row r="92" spans="1:5" ht="15.75" x14ac:dyDescent="0.3">
      <c r="A92" s="10" t="s">
        <v>52</v>
      </c>
      <c r="B92" s="1" t="s">
        <v>6</v>
      </c>
      <c r="C92" s="16">
        <f>+C74-C80-C84-C90</f>
        <v>19311703</v>
      </c>
      <c r="D92" s="1" t="s">
        <v>6</v>
      </c>
      <c r="E92" s="16">
        <f>+E74-E80-E84-E90</f>
        <v>15511366</v>
      </c>
    </row>
    <row r="93" spans="1:5" ht="15.75" x14ac:dyDescent="0.3">
      <c r="A93" s="10"/>
      <c r="B93" s="1"/>
      <c r="C93" s="16"/>
      <c r="D93" s="1"/>
      <c r="E93" s="16"/>
    </row>
    <row r="94" spans="1:5" ht="15.75" x14ac:dyDescent="0.3">
      <c r="A94" s="10" t="s">
        <v>53</v>
      </c>
      <c r="B94" s="10"/>
      <c r="C94" s="13"/>
      <c r="D94" s="14"/>
      <c r="E94" s="13"/>
    </row>
    <row r="95" spans="1:5" ht="15.75" x14ac:dyDescent="0.3">
      <c r="A95" s="10" t="s">
        <v>54</v>
      </c>
      <c r="B95" s="10"/>
      <c r="C95" s="6">
        <v>-6130813</v>
      </c>
      <c r="D95" s="14"/>
      <c r="E95" s="16">
        <v>-5561858</v>
      </c>
    </row>
    <row r="96" spans="1:5" ht="15.75" hidden="1" x14ac:dyDescent="0.3">
      <c r="A96" s="10" t="s">
        <v>55</v>
      </c>
      <c r="B96" s="10"/>
      <c r="C96" s="8">
        <f>IFERROR(-ROUND(VLOOKUP(#REF!,#REF!,6,FALSE),0),0)</f>
        <v>0</v>
      </c>
      <c r="D96" s="14"/>
      <c r="E96" s="11">
        <f>IFERROR(-ROUND(VLOOKUP(#REF!,#REF!,6,FALSE),0),0)</f>
        <v>0</v>
      </c>
    </row>
    <row r="97" spans="1:5" ht="15.75" x14ac:dyDescent="0.3">
      <c r="A97" s="10"/>
      <c r="B97" s="10"/>
      <c r="C97" s="15">
        <f>SUM(C95:C96)</f>
        <v>-6130813</v>
      </c>
      <c r="D97" s="14"/>
      <c r="E97" s="15">
        <f>SUM(E95:E96)</f>
        <v>-5561858</v>
      </c>
    </row>
    <row r="98" spans="1:5" ht="15.75" x14ac:dyDescent="0.3">
      <c r="A98" s="10"/>
      <c r="B98" s="10"/>
      <c r="C98" s="13"/>
      <c r="D98" s="14"/>
      <c r="E98" s="13"/>
    </row>
    <row r="99" spans="1:5" ht="15.75" x14ac:dyDescent="0.3">
      <c r="A99" s="10" t="s">
        <v>56</v>
      </c>
      <c r="B99" s="1" t="s">
        <v>6</v>
      </c>
      <c r="C99" s="6">
        <f>+C92+C97</f>
        <v>13180890</v>
      </c>
      <c r="D99" s="17" t="s">
        <v>6</v>
      </c>
      <c r="E99" s="16">
        <f>+E92+E97</f>
        <v>9949508</v>
      </c>
    </row>
    <row r="100" spans="1:5" ht="15.75" x14ac:dyDescent="0.3">
      <c r="A100" s="10"/>
      <c r="B100" s="1"/>
      <c r="C100" s="16"/>
      <c r="D100" s="1"/>
      <c r="E100" s="16"/>
    </row>
    <row r="101" spans="1:5" ht="15.75" x14ac:dyDescent="0.3">
      <c r="A101" s="10" t="s">
        <v>57</v>
      </c>
      <c r="B101" s="1"/>
      <c r="C101" s="16"/>
      <c r="D101" s="1"/>
      <c r="E101" s="16"/>
    </row>
    <row r="102" spans="1:5" ht="15.75" x14ac:dyDescent="0.3">
      <c r="A102" s="10" t="s">
        <v>58</v>
      </c>
      <c r="B102" s="1"/>
      <c r="C102" s="16">
        <v>-8601</v>
      </c>
      <c r="D102" s="1"/>
      <c r="E102" s="16">
        <v>-8436</v>
      </c>
    </row>
    <row r="103" spans="1:5" ht="15.75" x14ac:dyDescent="0.3">
      <c r="A103" s="10" t="s">
        <v>61</v>
      </c>
      <c r="B103" s="1"/>
      <c r="C103" s="16">
        <v>670</v>
      </c>
      <c r="D103" s="1"/>
      <c r="E103" s="16">
        <v>0</v>
      </c>
    </row>
    <row r="104" spans="1:5" ht="15.75" x14ac:dyDescent="0.3">
      <c r="A104" s="10"/>
      <c r="B104" s="1"/>
      <c r="C104" s="15">
        <f>SUM(C102:C103)</f>
        <v>-7931</v>
      </c>
      <c r="D104" s="14"/>
      <c r="E104" s="15">
        <f>SUM(E102:E103)</f>
        <v>-8436</v>
      </c>
    </row>
    <row r="105" spans="1:5" ht="15.75" x14ac:dyDescent="0.3">
      <c r="A105" s="10"/>
      <c r="B105" s="1"/>
      <c r="C105" s="11"/>
      <c r="D105" s="1"/>
      <c r="E105" s="11"/>
    </row>
    <row r="106" spans="1:5" ht="16.5" thickBot="1" x14ac:dyDescent="0.35">
      <c r="A106" s="10" t="s">
        <v>59</v>
      </c>
      <c r="B106" s="1" t="s">
        <v>6</v>
      </c>
      <c r="C106" s="22">
        <f>+C99+C104</f>
        <v>13172959</v>
      </c>
      <c r="D106" s="1" t="s">
        <v>6</v>
      </c>
      <c r="E106" s="22">
        <f>+E99+E104</f>
        <v>9941072</v>
      </c>
    </row>
    <row r="107" spans="1:5" ht="16.5" thickTop="1" x14ac:dyDescent="0.3">
      <c r="A107" s="10"/>
      <c r="B107" s="1"/>
      <c r="C107" s="19">
        <f>+C106-C43</f>
        <v>0</v>
      </c>
      <c r="E107" s="19">
        <f>+E106-E43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0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111:E111"/>
    <mergeCell ref="A112:E112"/>
    <mergeCell ref="A57:E57"/>
    <mergeCell ref="A60:E60"/>
    <mergeCell ref="A61:E61"/>
    <mergeCell ref="A62:E62"/>
    <mergeCell ref="B108:E108"/>
    <mergeCell ref="B109:E109"/>
    <mergeCell ref="A56:E56"/>
    <mergeCell ref="A2:E2"/>
    <mergeCell ref="A3:E3"/>
    <mergeCell ref="A4:E4"/>
    <mergeCell ref="B53:E53"/>
    <mergeCell ref="B54:E5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2024-04-04T14:24:58Z</cp:lastPrinted>
  <dcterms:created xsi:type="dcterms:W3CDTF">2021-03-04T05:14:56Z</dcterms:created>
  <dcterms:modified xsi:type="dcterms:W3CDTF">2024-11-06T16:28:14Z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