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49CCC9CC-5C0B-4F7E-802C-A96F51B01075}" xr6:coauthVersionLast="47" xr6:coauthVersionMax="47" xr10:uidLastSave="{00000000-0000-0000-0000-000000000000}"/>
  <bookViews>
    <workbookView xWindow="-110" yWindow="-110" windowWidth="19420" windowHeight="10300" activeTab="1" xr2:uid="{F0EC2F92-8573-49F8-BD94-6902425713ED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0" i="2"/>
  <c r="G28" i="2"/>
  <c r="C28" i="2"/>
  <c r="G23" i="2"/>
  <c r="C23" i="2"/>
  <c r="G19" i="2"/>
  <c r="C17" i="2"/>
  <c r="G15" i="2"/>
  <c r="G10" i="2"/>
  <c r="C12" i="2"/>
  <c r="C9" i="2"/>
  <c r="G5" i="2"/>
  <c r="C5" i="2"/>
  <c r="G53" i="1"/>
  <c r="C53" i="1"/>
  <c r="G47" i="1"/>
  <c r="C47" i="1"/>
  <c r="E42" i="1"/>
  <c r="G41" i="1"/>
  <c r="G39" i="1"/>
  <c r="G37" i="1"/>
  <c r="C33" i="1"/>
  <c r="G35" i="1"/>
  <c r="G44" i="1" s="1"/>
  <c r="G30" i="1"/>
  <c r="C28" i="1"/>
  <c r="G28" i="1"/>
  <c r="G24" i="1"/>
  <c r="C25" i="1"/>
  <c r="G22" i="1"/>
  <c r="G19" i="1"/>
  <c r="C19" i="1"/>
  <c r="G17" i="1"/>
  <c r="C15" i="1"/>
  <c r="G14" i="1"/>
  <c r="G9" i="1"/>
  <c r="C10" i="1"/>
  <c r="G6" i="1"/>
  <c r="C6" i="1"/>
  <c r="G32" i="1" l="1"/>
  <c r="G45" i="1" s="1"/>
  <c r="C45" i="2"/>
  <c r="C45" i="1"/>
  <c r="G45" i="2"/>
  <c r="G46" i="2" l="1"/>
  <c r="E46" i="2" s="1"/>
  <c r="C46" i="2"/>
  <c r="A46" i="2" s="1"/>
  <c r="G47" i="2" l="1"/>
  <c r="C47" i="2"/>
</calcChain>
</file>

<file path=xl/sharedStrings.xml><?xml version="1.0" encoding="utf-8"?>
<sst xmlns="http://schemas.openxmlformats.org/spreadsheetml/2006/main" count="160" uniqueCount="136">
  <si>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</si>
  <si>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</si>
  <si>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</si>
  <si>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</si>
  <si>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</si>
  <si>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</si>
  <si>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</si>
  <si>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</si>
  <si>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</si>
  <si>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</si>
  <si>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</si>
  <si>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</si>
  <si>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</si>
  <si>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</si>
  <si>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</si>
  <si>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</si>
  <si>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</si>
  <si>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</si>
  <si>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</si>
  <si>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</si>
  <si>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</si>
  <si>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</si>
  <si>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</si>
  <si>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</si>
  <si>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</si>
  <si>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</si>
  <si>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</si>
  <si>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</si>
  <si>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</si>
  <si>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</si>
  <si>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</si>
  <si>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</si>
  <si>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</si>
  <si>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</si>
  <si>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</si>
  <si>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</si>
  <si>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</si>
  <si>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</si>
  <si>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</si>
  <si>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</si>
  <si>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</si>
  <si>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</si>
  <si>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</si>
  <si>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</si>
  <si>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</si>
  <si>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</si>
  <si>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</si>
  <si>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</si>
  <si>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</si>
  <si>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</si>
  <si>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</si>
  <si>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</si>
  <si>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</si>
  <si>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</si>
  <si>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</si>
  <si>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</si>
  <si>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</si>
  <si>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</si>
  <si>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</si>
  <si>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</si>
  <si>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</si>
  <si>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</si>
  <si>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</si>
  <si>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</si>
  <si>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</si>
  <si>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</si>
  <si>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</si>
  <si>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</si>
  <si>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</si>
  <si>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</si>
  <si>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</si>
  <si>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</si>
  <si>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</si>
  <si>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</si>
  <si>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</si>
  <si>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</si>
  <si>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</si>
  <si>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</si>
  <si>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</si>
  <si>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</si>
  <si>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</si>
  <si>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</si>
  <si>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</si>
  <si>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</si>
  <si>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</si>
  <si>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</si>
  <si>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</si>
  <si>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</si>
  <si>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</si>
  <si>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</si>
  <si>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</si>
  <si>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</si>
  <si>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</si>
  <si>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</si>
  <si>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</si>
  <si>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</si>
  <si>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</si>
  <si>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</si>
  <si>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</si>
  <si>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</si>
  <si>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</si>
  <si>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</si>
  <si>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</si>
  <si>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</si>
  <si>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</si>
  <si>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</si>
  <si>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</si>
  <si>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</si>
  <si>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</si>
  <si>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</si>
  <si>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</si>
  <si>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</si>
  <si>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</si>
  <si>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</si>
  <si>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</si>
  <si>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</si>
  <si>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</si>
  <si>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</si>
  <si>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</si>
  <si>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</si>
  <si>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</si>
  <si>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</si>
  <si>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</si>
  <si>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</si>
  <si>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</si>
  <si>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</si>
  <si>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</si>
  <si>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</si>
  <si>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</si>
  <si>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</si>
  <si>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</si>
  <si>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</si>
  <si>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</si>
  <si>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</si>
  <si>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OCTUBRE DE 2024</t>
  </si>
  <si>
    <t>ESTADO DE RESULTADO DEL 01 DE ENERO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</si>
</sst>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1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5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0" fillId="0" borderId="0" xfId="0" applyNumberFormat="1"/>
    <xf numFmtId="164" fontId="1" fillId="0" borderId="0" xfId="3" applyFill="1"/>
    <xf numFmtId="164" fontId="1" fillId="0" borderId="0" xfId="3" applyFont="1" applyFill="1"/>
    <xf numFmtId="4" fontId="1" fillId="0" borderId="0" xfId="0" applyNumberFormat="1" applyFont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4" fontId="0" fillId="0" borderId="2" xfId="0" applyNumberFormat="1" applyBorder="1"/>
    <xf numFmtId="0" fontId="16" fillId="0" borderId="0" xfId="2" applyFont="1"/>
    <xf numFmtId="164" fontId="1" fillId="0" borderId="2" xfId="0" applyNumberFormat="1" applyFont="1" applyBorder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2" fillId="0" borderId="0" xfId="2" applyNumberFormat="1" applyFont="1" applyAlignment="1">
      <alignment horizontal="center"/>
    </xf>
    <xf numFmtId="0" fontId="17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3DF098BE-AD54-493A-B165-B292E37D063A}"/>
    <cellStyle name="Moneda 2" xfId="4" xr:uid="{F2142D94-EC97-461E-9FA4-2836DD827335}"/>
    <cellStyle name="Normal" xfId="0" builtinId="0"/>
    <cellStyle name="Normal 2" xfId="2" xr:uid="{38EE5DA5-7F18-49BE-9581-2BA324D59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AC6904D-40D8-4B58-8DF1-7E941D1D45E0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1CABA82-CACC-4251-AD12-E88C06F339A1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328186-F812-412B-B0F5-3FD0EA4E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5419476-E75A-40B7-8A6A-7256B71CCB24}"/>
            </a:ext>
          </a:extLst>
        </xdr:cNvPr>
        <xdr:cNvSpPr/>
      </xdr:nvSpPr>
      <xdr:spPr>
        <a:xfrm>
          <a:off x="7845425" y="92699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FB2C0CF-1C8D-41DA-8F92-8ADBFDAADD26}"/>
            </a:ext>
          </a:extLst>
        </xdr:cNvPr>
        <xdr:cNvSpPr/>
      </xdr:nvSpPr>
      <xdr:spPr>
        <a:xfrm>
          <a:off x="1641475" y="9210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3CB7CF-FB43-4188-A746-814CC63B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93DE-E532-4C91-A65C-6351F8FECDD9}">
  <sheetPr>
    <tabColor rgb="FF0070C0"/>
    <pageSetUpPr fitToPage="1"/>
  </sheetPr>
  <dimension ref="A1:N65"/>
  <sheetViews>
    <sheetView view="pageBreakPreview" topLeftCell="B25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1.453125" style="2" customWidth="1"/>
    <col min="9" max="9" width="6.7265625" style="2" customWidth="1"/>
    <col min="10" max="10" width="15.54296875" style="2" customWidth="1"/>
    <col min="11" max="16384" width="11.453125" style="2"/>
  </cols>
  <sheetData>
    <row r="1" spans="1:10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25">
      <c r="A2" s="3" t="s">
        <v>134</v>
      </c>
      <c r="B2" s="3"/>
      <c r="C2" s="3"/>
      <c r="D2" s="3"/>
      <c r="E2" s="3"/>
      <c r="F2" s="3"/>
      <c r="G2" s="3"/>
    </row>
    <row r="3" spans="1:10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0" ht="12.75" customHeight="1" x14ac:dyDescent="0.25">
      <c r="E4" s="5" t="s">
        <v>2</v>
      </c>
    </row>
    <row r="5" spans="1:10" ht="12.75" customHeight="1" x14ac:dyDescent="0.25">
      <c r="A5" s="7" t="s">
        <v>3</v>
      </c>
      <c r="E5" s="7" t="s">
        <v>4</v>
      </c>
    </row>
    <row r="6" spans="1:10" ht="12.75" customHeight="1" x14ac:dyDescent="0.25">
      <c r="A6" s="8" t="s">
        <v>5</v>
      </c>
      <c r="B6" s="9" t="s">
        <v>2</v>
      </c>
      <c r="C6" s="10">
        <f>SUM(B7:B8)</f>
        <v>694539.37</v>
      </c>
      <c r="D6" s="11"/>
      <c r="E6" s="8" t="s">
        <v>6</v>
      </c>
      <c r="F6" s="12"/>
      <c r="G6" s="10">
        <f>SUM(F7:F8)</f>
        <v>4392894.59</v>
      </c>
    </row>
    <row r="7" spans="1:10" ht="12.75" customHeight="1" x14ac:dyDescent="0.25">
      <c r="A7" s="5" t="s">
        <v>7</v>
      </c>
      <c r="B7" s="13">
        <v>1100</v>
      </c>
      <c r="E7" s="5" t="s">
        <v>8</v>
      </c>
      <c r="F7" s="12">
        <v>553550.48</v>
      </c>
      <c r="G7" s="10"/>
    </row>
    <row r="8" spans="1:10" ht="12.75" customHeight="1" x14ac:dyDescent="0.25">
      <c r="A8" s="5" t="s">
        <v>9</v>
      </c>
      <c r="B8" s="14">
        <v>693439.37</v>
      </c>
      <c r="C8" s="10"/>
      <c r="D8" s="2" t="s">
        <v>2</v>
      </c>
      <c r="E8" s="5" t="s">
        <v>10</v>
      </c>
      <c r="F8" s="15">
        <v>3839344.11</v>
      </c>
    </row>
    <row r="9" spans="1:10" ht="12.75" customHeight="1" x14ac:dyDescent="0.25">
      <c r="B9" s="9"/>
      <c r="E9" s="8" t="s">
        <v>11</v>
      </c>
      <c r="F9" s="12"/>
      <c r="G9" s="10">
        <f>SUM(F10:F13)</f>
        <v>3670493.9299999997</v>
      </c>
    </row>
    <row r="10" spans="1:10" ht="12.75" customHeight="1" x14ac:dyDescent="0.25">
      <c r="A10" s="8" t="s">
        <v>12</v>
      </c>
      <c r="B10" s="9" t="s">
        <v>2</v>
      </c>
      <c r="C10" s="10">
        <f>SUM(B11:B13)</f>
        <v>7495571.71</v>
      </c>
      <c r="E10" s="5" t="s">
        <v>13</v>
      </c>
      <c r="F10" s="16">
        <v>32271.29</v>
      </c>
      <c r="G10" s="10"/>
    </row>
    <row r="11" spans="1:10" ht="12.75" customHeight="1" x14ac:dyDescent="0.25">
      <c r="A11" s="5" t="s">
        <v>14</v>
      </c>
      <c r="B11" s="9">
        <v>3975000</v>
      </c>
      <c r="E11" s="5" t="s">
        <v>15</v>
      </c>
      <c r="F11" s="17">
        <v>158289.72</v>
      </c>
    </row>
    <row r="12" spans="1:10" ht="12.75" customHeight="1" x14ac:dyDescent="0.25">
      <c r="A12" s="5" t="s">
        <v>16</v>
      </c>
      <c r="B12" s="13">
        <v>3515371.67</v>
      </c>
      <c r="D12" s="18"/>
      <c r="E12" s="5" t="s">
        <v>17</v>
      </c>
      <c r="F12" s="17">
        <v>3474339.87</v>
      </c>
      <c r="G12" s="10"/>
      <c r="J12" s="19"/>
    </row>
    <row r="13" spans="1:10" ht="12.75" customHeight="1" x14ac:dyDescent="0.25">
      <c r="A13" s="5" t="s">
        <v>18</v>
      </c>
      <c r="B13" s="15">
        <v>5200.04</v>
      </c>
      <c r="D13" s="18"/>
      <c r="E13" s="5" t="s">
        <v>19</v>
      </c>
      <c r="F13" s="15">
        <v>5593.05</v>
      </c>
    </row>
    <row r="14" spans="1:10" ht="12.75" customHeight="1" x14ac:dyDescent="0.25">
      <c r="B14" s="16"/>
      <c r="D14" s="18"/>
      <c r="E14" s="8" t="s">
        <v>20</v>
      </c>
      <c r="G14" s="20">
        <f>SUM(F15:F16)</f>
        <v>937393.54999999993</v>
      </c>
      <c r="J14" s="19"/>
    </row>
    <row r="15" spans="1:10" ht="12.75" customHeight="1" x14ac:dyDescent="0.25">
      <c r="A15" s="8" t="s">
        <v>21</v>
      </c>
      <c r="B15" s="21"/>
      <c r="C15" s="20">
        <f>SUM(B17:B17)</f>
        <v>1215204.75</v>
      </c>
      <c r="D15" s="18"/>
      <c r="E15" s="5" t="s">
        <v>22</v>
      </c>
      <c r="F15" s="17">
        <v>782540.96</v>
      </c>
    </row>
    <row r="16" spans="1:10" ht="12.75" customHeight="1" x14ac:dyDescent="0.25">
      <c r="A16" s="5" t="s">
        <v>23</v>
      </c>
      <c r="B16" s="21"/>
      <c r="C16" s="20"/>
      <c r="E16" s="5" t="s">
        <v>24</v>
      </c>
      <c r="F16" s="15">
        <v>154852.59</v>
      </c>
    </row>
    <row r="17" spans="1:14" ht="12.75" customHeight="1" x14ac:dyDescent="0.25">
      <c r="A17" s="5" t="s">
        <v>25</v>
      </c>
      <c r="B17" s="15">
        <v>1215204.75</v>
      </c>
      <c r="C17" s="20"/>
      <c r="E17" s="8" t="s">
        <v>26</v>
      </c>
      <c r="F17" s="22"/>
      <c r="G17" s="10">
        <f>SUM(F18)</f>
        <v>21387.73</v>
      </c>
    </row>
    <row r="18" spans="1:14" ht="12.75" customHeight="1" x14ac:dyDescent="0.25">
      <c r="E18" s="5" t="s">
        <v>27</v>
      </c>
      <c r="F18" s="23">
        <v>21387.73</v>
      </c>
      <c r="G18" s="10"/>
    </row>
    <row r="19" spans="1:14" ht="12.75" customHeight="1" x14ac:dyDescent="0.25">
      <c r="A19" s="8" t="s">
        <v>28</v>
      </c>
      <c r="B19" s="13"/>
      <c r="C19" s="10">
        <f>SUM(B20:B23)</f>
        <v>12977260.439999999</v>
      </c>
      <c r="E19" s="8" t="s">
        <v>29</v>
      </c>
      <c r="F19" s="17"/>
      <c r="G19" s="20">
        <f>SUM(F20:F21)</f>
        <v>7578439.0899999999</v>
      </c>
    </row>
    <row r="20" spans="1:14" ht="12.75" customHeight="1" x14ac:dyDescent="0.25">
      <c r="A20" s="5" t="s">
        <v>30</v>
      </c>
      <c r="B20" s="9">
        <v>2738200.27</v>
      </c>
      <c r="E20" s="5" t="s">
        <v>31</v>
      </c>
      <c r="F20" s="17">
        <v>0</v>
      </c>
      <c r="G20" s="10"/>
    </row>
    <row r="21" spans="1:14" ht="12.75" customHeight="1" x14ac:dyDescent="0.25">
      <c r="A21" s="24" t="s">
        <v>32</v>
      </c>
      <c r="B21" s="17">
        <v>10199982.790000001</v>
      </c>
      <c r="E21" s="5" t="s">
        <v>33</v>
      </c>
      <c r="F21" s="23">
        <v>7578439.0899999999</v>
      </c>
      <c r="G21" s="10"/>
    </row>
    <row r="22" spans="1:14" ht="12.75" customHeight="1" x14ac:dyDescent="0.25">
      <c r="A22" s="5" t="s">
        <v>34</v>
      </c>
      <c r="B22" s="25">
        <v>62484.100000000006</v>
      </c>
      <c r="E22" s="8" t="s">
        <v>35</v>
      </c>
      <c r="F22" s="22"/>
      <c r="G22" s="10">
        <f>SUM(F23)</f>
        <v>27252.2</v>
      </c>
    </row>
    <row r="23" spans="1:14" ht="15.75" customHeight="1" x14ac:dyDescent="0.25">
      <c r="A23" s="5" t="s">
        <v>36</v>
      </c>
      <c r="B23" s="26">
        <v>-23406.720000000001</v>
      </c>
      <c r="E23" s="5" t="s">
        <v>37</v>
      </c>
      <c r="F23" s="15">
        <v>27252.2</v>
      </c>
      <c r="G23" s="10"/>
    </row>
    <row r="24" spans="1:14" ht="12.75" customHeight="1" x14ac:dyDescent="0.25">
      <c r="E24" s="8" t="s">
        <v>38</v>
      </c>
      <c r="F24" s="13"/>
      <c r="G24" s="10">
        <f>SUM(F25:F27)</f>
        <v>503817.4</v>
      </c>
    </row>
    <row r="25" spans="1:14" ht="12.75" customHeight="1" x14ac:dyDescent="0.25">
      <c r="A25" s="8" t="s">
        <v>39</v>
      </c>
      <c r="B25" s="16"/>
      <c r="C25" s="20">
        <f>SUM(B26)</f>
        <v>632164.57999999996</v>
      </c>
      <c r="E25" s="5" t="s">
        <v>40</v>
      </c>
      <c r="F25" s="16">
        <v>203756.3</v>
      </c>
    </row>
    <row r="26" spans="1:14" ht="12.75" customHeight="1" x14ac:dyDescent="0.25">
      <c r="A26" s="5" t="s">
        <v>41</v>
      </c>
      <c r="B26" s="15">
        <v>632164.57999999996</v>
      </c>
      <c r="E26" s="5" t="s">
        <v>42</v>
      </c>
      <c r="F26" s="16">
        <v>117392.32000000001</v>
      </c>
      <c r="G26" s="10"/>
    </row>
    <row r="27" spans="1:14" ht="12.75" customHeight="1" x14ac:dyDescent="0.25">
      <c r="B27" s="16"/>
      <c r="E27" s="5" t="s">
        <v>43</v>
      </c>
      <c r="F27" s="15">
        <v>182668.78</v>
      </c>
      <c r="G27" s="10"/>
    </row>
    <row r="28" spans="1:14" ht="12.75" customHeight="1" x14ac:dyDescent="0.25">
      <c r="A28" s="8" t="s">
        <v>44</v>
      </c>
      <c r="B28" s="9" t="s">
        <v>2</v>
      </c>
      <c r="C28" s="10">
        <f>SUM(B29:B31)</f>
        <v>165144.50000000012</v>
      </c>
      <c r="E28" s="8" t="s">
        <v>45</v>
      </c>
      <c r="G28" s="20">
        <f>SUM(F29)</f>
        <v>98475.14</v>
      </c>
    </row>
    <row r="29" spans="1:14" ht="12.75" customHeight="1" x14ac:dyDescent="0.25">
      <c r="A29" s="5" t="s">
        <v>46</v>
      </c>
      <c r="B29" s="16">
        <v>0</v>
      </c>
      <c r="C29" s="10"/>
      <c r="E29" s="27" t="s">
        <v>47</v>
      </c>
      <c r="F29" s="15">
        <v>98475.14</v>
      </c>
      <c r="K29" s="28"/>
      <c r="N29" s="28"/>
    </row>
    <row r="30" spans="1:14" ht="12.75" customHeight="1" x14ac:dyDescent="0.25">
      <c r="A30" s="5" t="s">
        <v>48</v>
      </c>
      <c r="B30" s="16">
        <v>850384.57000000007</v>
      </c>
      <c r="E30" s="8" t="s">
        <v>49</v>
      </c>
      <c r="F30" s="16"/>
      <c r="G30" s="20">
        <f>SUM(F31)</f>
        <v>0</v>
      </c>
    </row>
    <row r="31" spans="1:14" ht="12.75" customHeight="1" x14ac:dyDescent="0.25">
      <c r="A31" s="5" t="s">
        <v>50</v>
      </c>
      <c r="B31" s="15">
        <v>-685240.07</v>
      </c>
      <c r="E31" s="27" t="s">
        <v>51</v>
      </c>
      <c r="F31" s="15">
        <v>0</v>
      </c>
    </row>
    <row r="32" spans="1:14" ht="12.75" customHeight="1" x14ac:dyDescent="0.25">
      <c r="B32" s="9"/>
      <c r="E32" s="29" t="s">
        <v>52</v>
      </c>
      <c r="F32" s="9" t="s">
        <v>2</v>
      </c>
      <c r="G32" s="30">
        <f>SUM(G6:G31)</f>
        <v>17230153.629999999</v>
      </c>
      <c r="J32" s="11"/>
    </row>
    <row r="33" spans="1:10" ht="12.75" customHeight="1" x14ac:dyDescent="0.25">
      <c r="A33" s="8" t="s">
        <v>53</v>
      </c>
      <c r="B33" s="13"/>
      <c r="C33" s="10">
        <f>SUM(B34:B37)</f>
        <v>2550563.8800000004</v>
      </c>
      <c r="E33" s="29"/>
      <c r="F33" s="9"/>
      <c r="G33" s="30"/>
      <c r="J33" s="11"/>
    </row>
    <row r="34" spans="1:10" ht="12.75" customHeight="1" x14ac:dyDescent="0.25">
      <c r="A34" s="5" t="s">
        <v>54</v>
      </c>
      <c r="B34" s="9">
        <v>2051321.26</v>
      </c>
      <c r="C34" s="10"/>
      <c r="E34" s="29" t="s">
        <v>55</v>
      </c>
      <c r="F34" s="9" t="s">
        <v>2</v>
      </c>
      <c r="G34" s="10" t="s">
        <v>2</v>
      </c>
    </row>
    <row r="35" spans="1:10" ht="12.75" customHeight="1" x14ac:dyDescent="0.25">
      <c r="A35" s="5" t="s">
        <v>56</v>
      </c>
      <c r="B35" s="25">
        <v>348477.19</v>
      </c>
      <c r="C35" s="10"/>
      <c r="E35" s="8" t="s">
        <v>57</v>
      </c>
      <c r="F35" s="13"/>
      <c r="G35" s="10">
        <f>+F36</f>
        <v>7500000</v>
      </c>
    </row>
    <row r="36" spans="1:10" ht="12.75" customHeight="1" x14ac:dyDescent="0.25">
      <c r="A36" s="5" t="s">
        <v>58</v>
      </c>
      <c r="B36" s="13">
        <v>277851.75</v>
      </c>
      <c r="C36" s="10"/>
      <c r="E36" s="5" t="s">
        <v>59</v>
      </c>
      <c r="F36" s="15">
        <v>7500000</v>
      </c>
      <c r="G36" s="10"/>
    </row>
    <row r="37" spans="1:10" ht="12.75" customHeight="1" x14ac:dyDescent="0.25">
      <c r="A37" s="5" t="s">
        <v>60</v>
      </c>
      <c r="B37" s="15">
        <v>-127086.32</v>
      </c>
      <c r="E37" s="31" t="s">
        <v>61</v>
      </c>
      <c r="G37" s="16">
        <f>+F38</f>
        <v>298355.84000000003</v>
      </c>
    </row>
    <row r="38" spans="1:10" ht="12.75" customHeight="1" x14ac:dyDescent="0.25">
      <c r="B38" s="16"/>
      <c r="E38" s="32" t="s">
        <v>62</v>
      </c>
      <c r="F38" s="15">
        <v>298355.84000000003</v>
      </c>
    </row>
    <row r="39" spans="1:10" ht="12.75" customHeight="1" x14ac:dyDescent="0.25">
      <c r="B39" s="16"/>
      <c r="E39" s="31" t="s">
        <v>63</v>
      </c>
      <c r="F39" s="16"/>
      <c r="G39" s="10">
        <f>+F40</f>
        <v>1676.72</v>
      </c>
    </row>
    <row r="40" spans="1:10" ht="12.75" customHeight="1" x14ac:dyDescent="0.25">
      <c r="B40" s="16"/>
      <c r="E40" s="33" t="s">
        <v>64</v>
      </c>
      <c r="F40" s="15">
        <v>1676.72</v>
      </c>
    </row>
    <row r="41" spans="1:10" ht="12.75" customHeight="1" x14ac:dyDescent="0.25">
      <c r="B41" s="16"/>
      <c r="E41" s="8" t="s">
        <v>65</v>
      </c>
      <c r="F41" s="16"/>
      <c r="G41" s="10">
        <f>SUM(F42:F43)</f>
        <v>700263.0400000033</v>
      </c>
    </row>
    <row r="42" spans="1:10" ht="12.75" customHeight="1" x14ac:dyDescent="0.25">
      <c r="E42" s="5" t="str">
        <f>IF(F42&lt;0,"PERDIDA DEL EJERCICIO","UTILIDAD DEL EJERCICIO")</f>
        <v>PERDIDA DEL EJERCICIO</v>
      </c>
      <c r="F42" s="16">
        <v>-1638298.1399999969</v>
      </c>
    </row>
    <row r="43" spans="1:10" ht="15" customHeight="1" x14ac:dyDescent="0.25">
      <c r="E43" s="5" t="s">
        <v>66</v>
      </c>
      <c r="F43" s="15">
        <v>2338561.1800000002</v>
      </c>
    </row>
    <row r="44" spans="1:10" ht="12.75" customHeight="1" x14ac:dyDescent="0.25">
      <c r="E44" s="7" t="s">
        <v>67</v>
      </c>
      <c r="F44" s="12"/>
      <c r="G44" s="30">
        <f>SUM(G35:G43)</f>
        <v>8500295.6000000034</v>
      </c>
      <c r="H44" s="11"/>
    </row>
    <row r="45" spans="1:10" ht="18.5" customHeight="1" thickBot="1" x14ac:dyDescent="0.3">
      <c r="A45" s="29" t="s">
        <v>68</v>
      </c>
      <c r="B45" s="34" t="s">
        <v>2</v>
      </c>
      <c r="C45" s="35">
        <f>SUM(C5:C42)</f>
        <v>25730449.229999997</v>
      </c>
      <c r="E45" s="7" t="s">
        <v>69</v>
      </c>
      <c r="F45" s="9"/>
      <c r="G45" s="36">
        <f>G32+G44</f>
        <v>25730449.230000004</v>
      </c>
      <c r="H45" s="11"/>
    </row>
    <row r="46" spans="1:10" ht="6.5" customHeight="1" thickTop="1" x14ac:dyDescent="0.25">
      <c r="H46" s="11"/>
    </row>
    <row r="47" spans="1:10" ht="12.75" customHeight="1" x14ac:dyDescent="0.25">
      <c r="A47" s="8" t="s">
        <v>70</v>
      </c>
      <c r="B47" s="34"/>
      <c r="C47" s="37">
        <f>SUM(B48:B51)</f>
        <v>1550116153.51</v>
      </c>
      <c r="E47" s="38" t="s">
        <v>71</v>
      </c>
      <c r="F47" s="13"/>
      <c r="G47" s="37">
        <f>SUM(F48)</f>
        <v>1550116153.51</v>
      </c>
      <c r="H47" s="11"/>
    </row>
    <row r="48" spans="1:10" ht="26" customHeight="1" x14ac:dyDescent="0.25">
      <c r="A48" s="39" t="s">
        <v>72</v>
      </c>
      <c r="B48" s="9">
        <v>1357588011.51</v>
      </c>
      <c r="C48" s="34"/>
      <c r="E48" s="24" t="s">
        <v>73</v>
      </c>
      <c r="F48" s="15">
        <v>1550116153.51</v>
      </c>
      <c r="G48" s="34"/>
      <c r="H48" s="11"/>
    </row>
    <row r="49" spans="1:11" ht="21" customHeight="1" x14ac:dyDescent="0.25">
      <c r="A49" s="5" t="s">
        <v>74</v>
      </c>
      <c r="B49" s="40">
        <v>26217899.800000001</v>
      </c>
      <c r="C49" s="41"/>
      <c r="E49" s="42"/>
      <c r="F49" s="43"/>
      <c r="G49" s="41"/>
      <c r="H49" s="11"/>
    </row>
    <row r="50" spans="1:11" ht="12.75" customHeight="1" x14ac:dyDescent="0.25">
      <c r="A50" s="44" t="s">
        <v>75</v>
      </c>
      <c r="B50" s="40">
        <v>162958267.25</v>
      </c>
      <c r="F50" s="43"/>
      <c r="G50" s="41"/>
    </row>
    <row r="51" spans="1:11" ht="22.5" customHeight="1" x14ac:dyDescent="0.25">
      <c r="A51" s="24" t="s">
        <v>76</v>
      </c>
      <c r="B51" s="45">
        <v>3351974.95</v>
      </c>
      <c r="E51" s="46"/>
      <c r="F51" s="43"/>
      <c r="G51" s="47"/>
    </row>
    <row r="52" spans="1:11" ht="12.75" customHeight="1" x14ac:dyDescent="0.25">
      <c r="B52" s="47"/>
      <c r="C52" s="41"/>
      <c r="E52" s="46"/>
      <c r="F52" s="43"/>
      <c r="G52" s="47"/>
    </row>
    <row r="53" spans="1:11" ht="12.75" customHeight="1" x14ac:dyDescent="0.25">
      <c r="A53" s="8" t="s">
        <v>77</v>
      </c>
      <c r="B53" s="47"/>
      <c r="C53" s="48">
        <f>SUM(B54:B56)</f>
        <v>843549.02</v>
      </c>
      <c r="E53" s="8" t="s">
        <v>78</v>
      </c>
      <c r="G53" s="48">
        <f>+F54</f>
        <v>843549.02</v>
      </c>
    </row>
    <row r="54" spans="1:11" ht="12.75" customHeight="1" x14ac:dyDescent="0.25">
      <c r="A54" s="5" t="s">
        <v>79</v>
      </c>
      <c r="B54" s="49">
        <v>808000</v>
      </c>
      <c r="C54" s="41"/>
      <c r="E54" s="5" t="s">
        <v>78</v>
      </c>
      <c r="F54" s="23">
        <v>843549.02</v>
      </c>
    </row>
    <row r="55" spans="1:11" ht="12.75" customHeight="1" x14ac:dyDescent="0.25">
      <c r="A55" s="5" t="s">
        <v>80</v>
      </c>
      <c r="B55" s="49">
        <v>30907.46</v>
      </c>
      <c r="C55" s="41"/>
      <c r="F55" s="17"/>
    </row>
    <row r="56" spans="1:11" ht="12.75" customHeight="1" x14ac:dyDescent="0.25">
      <c r="A56" s="50" t="s">
        <v>81</v>
      </c>
      <c r="B56" s="45">
        <v>4641.5600000000004</v>
      </c>
      <c r="C56" s="41"/>
      <c r="F56" s="20"/>
      <c r="K56" s="11"/>
    </row>
    <row r="57" spans="1:11" ht="12.75" customHeight="1" x14ac:dyDescent="0.25">
      <c r="B57" s="47"/>
      <c r="C57" s="41"/>
      <c r="K57" s="11"/>
    </row>
    <row r="58" spans="1:11" ht="12.75" customHeight="1" x14ac:dyDescent="0.25">
      <c r="B58" s="47"/>
      <c r="C58" s="41"/>
      <c r="K58" s="11"/>
    </row>
    <row r="59" spans="1:11" ht="12.75" customHeight="1" x14ac:dyDescent="0.25">
      <c r="B59" s="47"/>
      <c r="C59" s="41"/>
      <c r="J59" s="51"/>
    </row>
    <row r="60" spans="1:11" ht="12.75" customHeight="1" x14ac:dyDescent="0.25">
      <c r="B60" s="47"/>
      <c r="C60" s="41"/>
      <c r="J60" s="11"/>
    </row>
    <row r="61" spans="1:11" ht="12.75" customHeight="1" x14ac:dyDescent="0.25">
      <c r="B61" s="47"/>
      <c r="C61" s="41"/>
    </row>
    <row r="62" spans="1:11" ht="12.75" customHeight="1" x14ac:dyDescent="0.25">
      <c r="B62" s="47"/>
      <c r="C62" s="41"/>
      <c r="H62" s="11"/>
      <c r="J62" s="11"/>
    </row>
    <row r="63" spans="1:11" ht="12.75" customHeight="1" x14ac:dyDescent="0.25">
      <c r="A63" s="52"/>
      <c r="C63" s="53"/>
      <c r="F63" s="54"/>
      <c r="G63" s="53"/>
    </row>
    <row r="64" spans="1:11" ht="12.75" customHeight="1" x14ac:dyDescent="0.3">
      <c r="A64" s="55"/>
      <c r="C64" s="53"/>
      <c r="D64" s="56"/>
      <c r="F64" s="53"/>
      <c r="G64" s="53"/>
    </row>
    <row r="65" spans="4:7" ht="12.75" customHeight="1" x14ac:dyDescent="0.3">
      <c r="D65" s="56"/>
      <c r="F65" s="53"/>
      <c r="G65" s="53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BFC9-C15B-493A-AA4B-7FBF852E2E76}">
  <sheetPr>
    <tabColor rgb="FF0070C0"/>
    <pageSetUpPr fitToPage="1"/>
  </sheetPr>
  <dimension ref="A1:H62"/>
  <sheetViews>
    <sheetView tabSelected="1" view="pageBreakPreview" zoomScale="110" zoomScaleNormal="100" zoomScaleSheetLayoutView="110" workbookViewId="0">
      <selection activeCell="C1" sqref="C1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16384" width="11.453125" style="2"/>
  </cols>
  <sheetData>
    <row r="1" spans="1:8" ht="17.25" customHeight="1" x14ac:dyDescent="0.4">
      <c r="A1" s="57" t="s">
        <v>0</v>
      </c>
      <c r="B1" s="58"/>
      <c r="C1" s="58"/>
      <c r="D1" s="58"/>
      <c r="E1" s="59"/>
      <c r="F1" s="58"/>
      <c r="G1" s="60"/>
    </row>
    <row r="2" spans="1:8" ht="15" customHeight="1" x14ac:dyDescent="0.3">
      <c r="A2" s="61" t="s">
        <v>135</v>
      </c>
      <c r="B2" s="62"/>
      <c r="C2" s="62"/>
      <c r="D2" s="62"/>
      <c r="E2" s="63"/>
      <c r="F2" s="62"/>
      <c r="G2" s="60"/>
    </row>
    <row r="3" spans="1:8" ht="19.5" customHeight="1" thickBot="1" x14ac:dyDescent="0.35">
      <c r="A3" s="64" t="s">
        <v>1</v>
      </c>
      <c r="B3" s="65"/>
      <c r="C3" s="65"/>
      <c r="D3" s="65"/>
      <c r="E3" s="66"/>
      <c r="F3" s="65"/>
      <c r="G3" s="67"/>
    </row>
    <row r="4" spans="1:8" ht="18" customHeight="1" x14ac:dyDescent="0.25">
      <c r="A4" s="7" t="s">
        <v>82</v>
      </c>
      <c r="E4" s="7" t="s">
        <v>83</v>
      </c>
      <c r="G4" s="19"/>
      <c r="H4" s="68"/>
    </row>
    <row r="5" spans="1:8" ht="16.5" customHeight="1" x14ac:dyDescent="0.3">
      <c r="A5" s="69" t="s">
        <v>84</v>
      </c>
      <c r="C5" s="19">
        <f>SUM(B6:B7)</f>
        <v>9647754.5099999998</v>
      </c>
      <c r="D5" s="68"/>
      <c r="E5" s="8" t="s">
        <v>85</v>
      </c>
      <c r="F5" s="70"/>
      <c r="G5" s="70">
        <f>SUM(F6:F8)</f>
        <v>14237254.700000001</v>
      </c>
    </row>
    <row r="6" spans="1:8" x14ac:dyDescent="0.25">
      <c r="A6" s="2" t="s">
        <v>86</v>
      </c>
      <c r="B6" s="71">
        <v>1815217.45</v>
      </c>
      <c r="C6" s="19"/>
      <c r="E6" s="5" t="s">
        <v>86</v>
      </c>
      <c r="F6" s="72">
        <v>2451401.39</v>
      </c>
      <c r="G6" s="70"/>
    </row>
    <row r="7" spans="1:8" x14ac:dyDescent="0.25">
      <c r="A7" s="73" t="s">
        <v>87</v>
      </c>
      <c r="B7" s="74">
        <v>7832537.0599999996</v>
      </c>
      <c r="E7" s="5" t="s">
        <v>88</v>
      </c>
      <c r="F7" s="51">
        <v>11112196.530000001</v>
      </c>
      <c r="G7" s="70"/>
    </row>
    <row r="8" spans="1:8" x14ac:dyDescent="0.25">
      <c r="C8" s="19"/>
      <c r="E8" s="5" t="s">
        <v>89</v>
      </c>
      <c r="F8" s="75">
        <v>673656.78</v>
      </c>
      <c r="G8" s="70"/>
    </row>
    <row r="9" spans="1:8" ht="23" x14ac:dyDescent="0.25">
      <c r="A9" s="76" t="s">
        <v>90</v>
      </c>
      <c r="B9" s="70"/>
      <c r="C9" s="70">
        <f>SUM(B10)</f>
        <v>1336932.5799999998</v>
      </c>
      <c r="E9" s="5"/>
      <c r="F9" s="51"/>
      <c r="G9" s="70"/>
    </row>
    <row r="10" spans="1:8" ht="23" x14ac:dyDescent="0.25">
      <c r="A10" s="77" t="s">
        <v>86</v>
      </c>
      <c r="B10" s="78">
        <v>1336932.5799999998</v>
      </c>
      <c r="C10" s="70"/>
      <c r="D10" s="68"/>
      <c r="E10" s="79" t="s">
        <v>91</v>
      </c>
      <c r="G10" s="70">
        <f>SUM(F11:F13)</f>
        <v>5195659.7300000004</v>
      </c>
    </row>
    <row r="11" spans="1:8" x14ac:dyDescent="0.25">
      <c r="A11" s="77"/>
      <c r="B11" s="19"/>
      <c r="C11" s="70"/>
      <c r="E11" s="6" t="s">
        <v>86</v>
      </c>
      <c r="F11" s="71">
        <v>1103921.03</v>
      </c>
    </row>
    <row r="12" spans="1:8" ht="24.75" customHeight="1" x14ac:dyDescent="0.3">
      <c r="A12" s="80" t="s">
        <v>92</v>
      </c>
      <c r="C12" s="19">
        <f>SUM(B13:B15)</f>
        <v>3368031.6</v>
      </c>
      <c r="E12" s="81" t="s">
        <v>93</v>
      </c>
      <c r="F12" s="71">
        <v>2554615.4500000002</v>
      </c>
    </row>
    <row r="13" spans="1:8" ht="17.25" customHeight="1" x14ac:dyDescent="0.25">
      <c r="A13" s="82" t="s">
        <v>86</v>
      </c>
      <c r="B13" s="83">
        <v>617883.73</v>
      </c>
      <c r="E13" s="6" t="s">
        <v>94</v>
      </c>
      <c r="F13" s="74">
        <v>1537123.25</v>
      </c>
    </row>
    <row r="14" spans="1:8" ht="15.75" customHeight="1" x14ac:dyDescent="0.25">
      <c r="A14" s="84" t="s">
        <v>95</v>
      </c>
      <c r="B14" s="71">
        <v>2107348.6800000002</v>
      </c>
      <c r="C14" s="11"/>
      <c r="F14" s="19"/>
    </row>
    <row r="15" spans="1:8" ht="13" x14ac:dyDescent="0.25">
      <c r="A15" s="82" t="s">
        <v>94</v>
      </c>
      <c r="B15" s="85">
        <v>642799.18999999994</v>
      </c>
      <c r="E15" s="86" t="s">
        <v>96</v>
      </c>
      <c r="G15" s="19">
        <f>SUM(F16:F17)</f>
        <v>1020466.0900000001</v>
      </c>
    </row>
    <row r="16" spans="1:8" x14ac:dyDescent="0.25">
      <c r="A16" s="77"/>
      <c r="B16" s="19"/>
      <c r="C16" s="19"/>
      <c r="E16" s="6" t="s">
        <v>86</v>
      </c>
      <c r="F16" s="71">
        <v>487628.95</v>
      </c>
    </row>
    <row r="17" spans="1:7" ht="13" x14ac:dyDescent="0.3">
      <c r="A17" s="69" t="s">
        <v>97</v>
      </c>
      <c r="B17" s="83"/>
      <c r="C17" s="19">
        <f>SUM(B18:B21)</f>
        <v>4078642.73</v>
      </c>
      <c r="E17" s="6" t="s">
        <v>98</v>
      </c>
      <c r="F17" s="87">
        <v>532837.14</v>
      </c>
    </row>
    <row r="18" spans="1:7" x14ac:dyDescent="0.25">
      <c r="A18" s="88" t="s">
        <v>99</v>
      </c>
      <c r="B18" s="83">
        <v>488189.83</v>
      </c>
      <c r="D18" s="68"/>
    </row>
    <row r="19" spans="1:7" ht="23" x14ac:dyDescent="0.25">
      <c r="A19" s="89" t="s">
        <v>100</v>
      </c>
      <c r="B19" s="83">
        <v>1120217.49</v>
      </c>
      <c r="D19" s="11"/>
      <c r="E19" s="8" t="s">
        <v>101</v>
      </c>
      <c r="F19" s="90"/>
      <c r="G19" s="90">
        <f>SUM(F20:F21)</f>
        <v>238921.61</v>
      </c>
    </row>
    <row r="20" spans="1:7" x14ac:dyDescent="0.25">
      <c r="A20" s="2" t="s">
        <v>102</v>
      </c>
      <c r="B20" s="83">
        <v>71019.95</v>
      </c>
      <c r="E20" s="6" t="s">
        <v>86</v>
      </c>
      <c r="F20" s="91">
        <v>237948.78</v>
      </c>
      <c r="G20" s="90"/>
    </row>
    <row r="21" spans="1:7" x14ac:dyDescent="0.25">
      <c r="A21" s="2" t="s">
        <v>103</v>
      </c>
      <c r="B21" s="85">
        <v>2399215.46</v>
      </c>
      <c r="E21" s="5" t="s">
        <v>87</v>
      </c>
      <c r="F21" s="87">
        <v>972.83</v>
      </c>
    </row>
    <row r="22" spans="1:7" ht="15.75" customHeight="1" x14ac:dyDescent="0.25"/>
    <row r="23" spans="1:7" ht="13.5" customHeight="1" x14ac:dyDescent="0.3">
      <c r="A23" s="80" t="s">
        <v>104</v>
      </c>
      <c r="C23" s="19">
        <f>SUM(B24:B26)</f>
        <v>1526669.5399999998</v>
      </c>
      <c r="E23" s="86" t="s">
        <v>105</v>
      </c>
      <c r="G23" s="92">
        <f>SUM(F24:F26)</f>
        <v>176991.59</v>
      </c>
    </row>
    <row r="24" spans="1:7" ht="14.25" customHeight="1" x14ac:dyDescent="0.25">
      <c r="A24" s="77" t="s">
        <v>86</v>
      </c>
      <c r="B24" s="71">
        <v>258506.43</v>
      </c>
      <c r="C24" s="70"/>
      <c r="E24" s="6" t="s">
        <v>106</v>
      </c>
      <c r="F24" s="93">
        <v>11638.4</v>
      </c>
      <c r="G24" s="11"/>
    </row>
    <row r="25" spans="1:7" ht="14.25" customHeight="1" x14ac:dyDescent="0.25">
      <c r="A25" s="2" t="s">
        <v>98</v>
      </c>
      <c r="B25" s="94">
        <v>1191829.6499999999</v>
      </c>
      <c r="E25" s="5" t="s">
        <v>107</v>
      </c>
      <c r="F25" s="93">
        <v>165353.19</v>
      </c>
    </row>
    <row r="26" spans="1:7" ht="15" customHeight="1" x14ac:dyDescent="0.25">
      <c r="A26" s="2" t="s">
        <v>89</v>
      </c>
      <c r="B26" s="74">
        <v>76333.460000000006</v>
      </c>
      <c r="E26" s="6" t="s">
        <v>108</v>
      </c>
      <c r="F26" s="95">
        <v>0</v>
      </c>
    </row>
    <row r="27" spans="1:7" ht="14.25" customHeight="1" x14ac:dyDescent="0.4">
      <c r="B27" s="96"/>
      <c r="C27" s="97"/>
      <c r="E27" s="5"/>
      <c r="F27" s="51"/>
    </row>
    <row r="28" spans="1:7" ht="13" x14ac:dyDescent="0.3">
      <c r="A28" s="69" t="s">
        <v>109</v>
      </c>
      <c r="B28" s="98"/>
      <c r="C28" s="98">
        <f>SUM(B29:B30)</f>
        <v>1099289.98</v>
      </c>
      <c r="E28" s="8" t="s">
        <v>110</v>
      </c>
      <c r="F28" s="51"/>
      <c r="G28" s="92">
        <f>SUM(F29)</f>
        <v>345578.21</v>
      </c>
    </row>
    <row r="29" spans="1:7" x14ac:dyDescent="0.25">
      <c r="A29" s="2" t="s">
        <v>111</v>
      </c>
      <c r="B29" s="71">
        <v>409596.86</v>
      </c>
      <c r="C29" s="98"/>
      <c r="E29" s="5" t="s">
        <v>112</v>
      </c>
      <c r="F29" s="75">
        <v>345578.21</v>
      </c>
    </row>
    <row r="30" spans="1:7" ht="23" x14ac:dyDescent="0.25">
      <c r="A30" s="89" t="s">
        <v>113</v>
      </c>
      <c r="B30" s="75">
        <v>689693.12</v>
      </c>
      <c r="E30" s="99" t="s">
        <v>114</v>
      </c>
      <c r="G30" s="92">
        <f>SUM(F31)</f>
        <v>1010038.55</v>
      </c>
    </row>
    <row r="31" spans="1:7" x14ac:dyDescent="0.25">
      <c r="D31" s="68"/>
      <c r="E31" s="5" t="s">
        <v>115</v>
      </c>
      <c r="F31" s="100">
        <v>1010038.55</v>
      </c>
    </row>
    <row r="32" spans="1:7" ht="15.75" customHeight="1" x14ac:dyDescent="0.3">
      <c r="A32" s="69" t="s">
        <v>116</v>
      </c>
      <c r="B32" s="98"/>
      <c r="C32" s="19">
        <f>SUM(B33:B40)</f>
        <v>2691405.15</v>
      </c>
    </row>
    <row r="33" spans="1:8" ht="12.75" customHeight="1" x14ac:dyDescent="0.3">
      <c r="A33" s="2" t="s">
        <v>117</v>
      </c>
      <c r="B33" s="98">
        <v>752317.42999999993</v>
      </c>
      <c r="C33" s="19"/>
      <c r="E33" s="69" t="s">
        <v>118</v>
      </c>
      <c r="F33" s="93"/>
      <c r="G33" s="92">
        <f>SUM(F34)</f>
        <v>85069.99</v>
      </c>
    </row>
    <row r="34" spans="1:8" ht="12.75" customHeight="1" x14ac:dyDescent="0.25">
      <c r="A34" s="2" t="s">
        <v>119</v>
      </c>
      <c r="B34" s="71">
        <v>0</v>
      </c>
      <c r="E34" s="2" t="s">
        <v>120</v>
      </c>
      <c r="F34" s="100">
        <v>85069.99</v>
      </c>
    </row>
    <row r="35" spans="1:8" ht="12.75" customHeight="1" x14ac:dyDescent="0.25">
      <c r="A35" s="2" t="s">
        <v>121</v>
      </c>
      <c r="B35" s="98">
        <v>765211.49</v>
      </c>
      <c r="C35" s="98"/>
    </row>
    <row r="36" spans="1:8" ht="12.75" customHeight="1" x14ac:dyDescent="0.25">
      <c r="A36" s="2" t="s">
        <v>122</v>
      </c>
      <c r="B36" s="71">
        <v>20754.370000000003</v>
      </c>
    </row>
    <row r="37" spans="1:8" ht="12.75" customHeight="1" x14ac:dyDescent="0.25">
      <c r="A37" s="2" t="s">
        <v>123</v>
      </c>
      <c r="B37" s="98">
        <v>870842.46</v>
      </c>
      <c r="C37" s="19"/>
    </row>
    <row r="38" spans="1:8" ht="12.75" customHeight="1" x14ac:dyDescent="0.25">
      <c r="A38" s="2" t="s">
        <v>124</v>
      </c>
      <c r="B38" s="98">
        <v>43359.88</v>
      </c>
      <c r="C38" s="19"/>
    </row>
    <row r="39" spans="1:8" ht="12.75" customHeight="1" x14ac:dyDescent="0.25">
      <c r="A39" s="2" t="s">
        <v>125</v>
      </c>
      <c r="B39" s="98">
        <v>0</v>
      </c>
      <c r="C39" s="19"/>
    </row>
    <row r="40" spans="1:8" x14ac:dyDescent="0.25">
      <c r="A40" s="2" t="s">
        <v>126</v>
      </c>
      <c r="B40" s="85">
        <v>238919.52000000002</v>
      </c>
      <c r="C40" s="19"/>
    </row>
    <row r="42" spans="1:8" x14ac:dyDescent="0.25">
      <c r="A42" s="101" t="s">
        <v>127</v>
      </c>
      <c r="C42" s="19">
        <f>SUM(B43:B44)</f>
        <v>199552.52000000002</v>
      </c>
    </row>
    <row r="43" spans="1:8" x14ac:dyDescent="0.25">
      <c r="A43" s="2" t="s">
        <v>128</v>
      </c>
      <c r="B43" s="51">
        <v>104090.19</v>
      </c>
    </row>
    <row r="44" spans="1:8" ht="12.75" customHeight="1" x14ac:dyDescent="0.25">
      <c r="A44" s="2" t="s">
        <v>129</v>
      </c>
      <c r="B44" s="102">
        <v>95462.33</v>
      </c>
    </row>
    <row r="45" spans="1:8" ht="13" x14ac:dyDescent="0.3">
      <c r="A45" s="103" t="s">
        <v>130</v>
      </c>
      <c r="B45" s="104"/>
      <c r="C45" s="71">
        <f>SUM(C5:C44)</f>
        <v>23948278.609999996</v>
      </c>
      <c r="E45" s="7" t="s">
        <v>131</v>
      </c>
      <c r="F45" s="93"/>
      <c r="G45" s="19">
        <f>SUM(G5:G44)</f>
        <v>22309980.469999999</v>
      </c>
    </row>
    <row r="46" spans="1:8" ht="16.5" customHeight="1" x14ac:dyDescent="0.3">
      <c r="A46" s="103" t="str">
        <f>IF(C46=0,"","UTILIDAD DEL EJERCICIO")</f>
        <v/>
      </c>
      <c r="B46" s="105"/>
      <c r="C46" s="71">
        <f>IF(SUM(-C45+G45)&lt;0,0,SUM(-C45+G45))</f>
        <v>0</v>
      </c>
      <c r="E46" s="106" t="str">
        <f>IF(G46=0,"","PERDIDA DEL EJERCICIO")</f>
        <v>PERDIDA DEL EJERCICIO</v>
      </c>
      <c r="G46" s="107">
        <f>IF(SUM(-G45+C45)&lt;0,0,SUM(-G45+C45))</f>
        <v>1638298.1399999969</v>
      </c>
    </row>
    <row r="47" spans="1:8" ht="13.5" thickBot="1" x14ac:dyDescent="0.35">
      <c r="A47" s="103" t="s">
        <v>132</v>
      </c>
      <c r="B47" s="108" t="s">
        <v>2</v>
      </c>
      <c r="C47" s="109">
        <f>+C45+C46</f>
        <v>23948278.609999996</v>
      </c>
      <c r="E47" s="110" t="s">
        <v>133</v>
      </c>
      <c r="F47" s="111" t="s">
        <v>2</v>
      </c>
      <c r="G47" s="109">
        <f>+G45+G46</f>
        <v>23948278.609999996</v>
      </c>
      <c r="H47" s="112"/>
    </row>
    <row r="48" spans="1:8" ht="13" thickTop="1" x14ac:dyDescent="0.25"/>
    <row r="49" spans="1:7" ht="16.5" customHeight="1" x14ac:dyDescent="0.25"/>
    <row r="55" spans="1:7" x14ac:dyDescent="0.25">
      <c r="C55" s="19"/>
      <c r="G55" s="107"/>
    </row>
    <row r="57" spans="1:7" ht="13" x14ac:dyDescent="0.3">
      <c r="A57" s="113"/>
      <c r="B57" s="108"/>
      <c r="C57" s="111"/>
      <c r="F57" s="111"/>
      <c r="G57" s="111"/>
    </row>
    <row r="58" spans="1:7" ht="15.5" x14ac:dyDescent="0.35">
      <c r="A58" s="114"/>
      <c r="B58" s="55"/>
      <c r="C58" s="55"/>
      <c r="E58" s="55"/>
      <c r="F58" s="114"/>
      <c r="G58" s="115"/>
    </row>
    <row r="59" spans="1:7" ht="15.5" x14ac:dyDescent="0.35">
      <c r="A59" s="114"/>
      <c r="C59" s="116"/>
      <c r="D59" s="117"/>
      <c r="F59" s="114"/>
      <c r="G59" s="115"/>
    </row>
    <row r="60" spans="1:7" ht="15.5" x14ac:dyDescent="0.35">
      <c r="A60" s="115"/>
      <c r="D60" s="117"/>
      <c r="F60" s="115"/>
      <c r="G60" s="115"/>
    </row>
    <row r="62" spans="1:7" ht="15.5" x14ac:dyDescent="0.25">
      <c r="D62" s="55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2024-11-30T02:35:54Z</dcterms:created>
  <dcterms:modified xsi:type="dcterms:W3CDTF">2024-11-30T02:41:46Z</dcterms:modified>
</cp:coreProperties>
</file>