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pcrecersv-my.sharepoint.com/personal/cgalindo_crecer_com_sv/Documents/Escritorio/"/>
    </mc:Choice>
  </mc:AlternateContent>
  <xr:revisionPtr revIDLastSave="0" documentId="8_{463FB54B-6301-412F-80D4-F9A1E2CEE444}" xr6:coauthVersionLast="47" xr6:coauthVersionMax="47" xr10:uidLastSave="{00000000-0000-0000-0000-000000000000}"/>
  <bookViews>
    <workbookView xWindow="-110" yWindow="-110" windowWidth="19420" windowHeight="11620" activeTab="1" xr2:uid="{D5DC637D-263C-4347-AE30-2C8EA2ED3A1C}"/>
  </bookViews>
  <sheets>
    <sheet name="BG" sheetId="1" r:id="rId1"/>
    <sheet name="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2" l="1"/>
  <c r="E36" i="2"/>
  <c r="G29" i="2"/>
  <c r="E29" i="2"/>
  <c r="G24" i="2"/>
  <c r="E24" i="2"/>
  <c r="G17" i="2"/>
  <c r="G38" i="2" s="1"/>
  <c r="G41" i="2" s="1"/>
  <c r="G45" i="2" s="1"/>
  <c r="G47" i="2" s="1"/>
  <c r="E17" i="2"/>
  <c r="E38" i="2" s="1"/>
  <c r="E41" i="2" s="1"/>
  <c r="E45" i="2" s="1"/>
  <c r="E47" i="2" s="1"/>
  <c r="G16" i="2"/>
  <c r="E16" i="2"/>
  <c r="G10" i="2"/>
  <c r="E10" i="2"/>
  <c r="G41" i="1"/>
  <c r="E41" i="1"/>
  <c r="E33" i="1"/>
  <c r="E34" i="1" s="1"/>
  <c r="E42" i="1" s="1"/>
  <c r="G32" i="1"/>
  <c r="G33" i="1" s="1"/>
  <c r="G34" i="1" s="1"/>
  <c r="G42" i="1" s="1"/>
  <c r="G29" i="1"/>
  <c r="E29" i="1"/>
  <c r="G27" i="1"/>
  <c r="G21" i="1"/>
  <c r="E21" i="1"/>
  <c r="G14" i="1"/>
  <c r="G22" i="1" s="1"/>
  <c r="E14" i="1"/>
  <c r="E22" i="1" s="1"/>
</calcChain>
</file>

<file path=xl/sharedStrings.xml><?xml version="1.0" encoding="utf-8"?>
<sst xmlns="http://schemas.openxmlformats.org/spreadsheetml/2006/main" count="82" uniqueCount="69">
  <si>
    <t>ADMINISTRADORA DE FONDOS DE PENSIONES CRECER. S.A</t>
  </si>
  <si>
    <t>BALANCE GENERAL AL 30 DE NOVIEMBRE DE 2024 Y 31 DE DICIEMBRE DE 2023</t>
  </si>
  <si>
    <t>(Expresados en dólares de los Estados Unidos de América)</t>
  </si>
  <si>
    <t>DESCRIPCION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</si>
  <si>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</si>
  <si>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</si>
  <si>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</si>
  <si>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</si>
  <si>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</si>
  <si>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</si>
  <si>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</si>
  <si>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</si>
  <si>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</si>
  <si>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</si>
  <si>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</si>
  <si>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</si>
  <si>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</si>
  <si>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</si>
  <si>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</si>
  <si>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</si>
  <si>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</si>
  <si>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</si>
  <si>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</si>
  <si>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</si>
  <si>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</si>
  <si>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</si>
  <si>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</si>
  <si>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</si>
  <si>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</si>
  <si>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</si>
  <si>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</si>
  <si>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</si>
  <si>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</si>
  <si>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</si>
  <si>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</si>
  <si>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</si>
  <si>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</si>
  <si>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ROLANDO CISNEROS PINEDA</t>
  </si>
  <si>
    <t>GERMAN ENRIQUE BARRERA</t>
  </si>
  <si>
    <t>PRESIDENTA EJECUTIVA Y REPRESENTANTE LEGAL</t>
  </si>
  <si>
    <t>DIRECTOR DE GESTIÓN HUMANA Y FINANZAS</t>
  </si>
  <si>
    <t>CONTADOR GENERAL</t>
  </si>
  <si>
    <t>ESTADO DE RESULTADOS DEL 1 DE ENERO AL 30 DE NOVIEMBRE</t>
  </si>
  <si>
    <t xml:space="preserve">INGRESOS POR ADMINISTRACIÓN DE FONDOS                                 </t>
  </si>
  <si>
    <t xml:space="preserve">INGRESOS POR COMISIONES POR ADMINISTRACIÓN DE FONDOS                  </t>
  </si>
  <si>
    <t xml:space="preserve">                                                                      </t>
  </si>
  <si>
    <t xml:space="preserve">GASTOS POR ADMINISTRACIÓN DE FONDOS DE PENSIONES                      </t>
  </si>
  <si>
    <t xml:space="preserve">PRIMAS DE SEGUROS                                                     </t>
  </si>
  <si>
    <t xml:space="preserve">SUELDOS, COMISIONES Y PRESTACIÓNES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</si>
  <si>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</si>
  <si>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</si>
  <si>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 xml:space="preserve">OPERACIÓN                                                             </t>
  </si>
  <si>
    <t xml:space="preserve">GASTOS DE PERSONAL Y ADMINISTRATIVOS                                  </t>
  </si>
  <si>
    <t xml:space="preserve">DEPRECIACIÓN AMORTIZACIÓN Y DESVALORIZACIÓN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</si>
  <si>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</si>
  <si>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</si>
  <si>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</si>
  <si>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</si>
  <si>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</si>
  <si>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</si>
  <si>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</si>
  <si>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</si>
  <si>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</si>
  <si>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OPERACIÓN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</si>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</sst>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Black]\-#,##0"/>
    <numFmt numFmtId="165" formatCode="0.000000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49" fontId="1" fillId="3" borderId="0" xfId="0" applyNumberFormat="1" applyFont="1" applyFill="1"/>
    <xf numFmtId="0" fontId="1" fillId="3" borderId="0" xfId="0" applyFont="1" applyFill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1" fillId="3" borderId="0" xfId="0" applyNumberFormat="1" applyFont="1" applyFill="1" applyAlignment="1">
      <alignment horizontal="left"/>
    </xf>
    <xf numFmtId="38" fontId="1" fillId="3" borderId="0" xfId="0" applyNumberFormat="1" applyFont="1" applyFill="1"/>
    <xf numFmtId="0" fontId="1" fillId="3" borderId="0" xfId="0" applyFont="1" applyFill="1" applyAlignment="1">
      <alignment horizontal="right"/>
    </xf>
    <xf numFmtId="49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right"/>
    </xf>
    <xf numFmtId="38" fontId="6" fillId="3" borderId="0" xfId="0" applyNumberFormat="1" applyFont="1" applyFill="1"/>
    <xf numFmtId="38" fontId="6" fillId="3" borderId="2" xfId="0" applyNumberFormat="1" applyFont="1" applyFill="1" applyBorder="1"/>
    <xf numFmtId="49" fontId="4" fillId="3" borderId="0" xfId="0" applyNumberFormat="1" applyFont="1" applyFill="1" applyAlignment="1">
      <alignment horizontal="left"/>
    </xf>
    <xf numFmtId="38" fontId="4" fillId="3" borderId="0" xfId="0" applyNumberFormat="1" applyFont="1" applyFill="1"/>
    <xf numFmtId="38" fontId="4" fillId="3" borderId="1" xfId="0" applyNumberFormat="1" applyFont="1" applyFill="1" applyBorder="1"/>
    <xf numFmtId="49" fontId="1" fillId="3" borderId="0" xfId="0" applyNumberFormat="1" applyFont="1" applyFill="1" applyAlignment="1">
      <alignment horizontal="left"/>
    </xf>
    <xf numFmtId="38" fontId="3" fillId="3" borderId="0" xfId="0" applyNumberFormat="1" applyFont="1" applyFill="1"/>
    <xf numFmtId="38" fontId="3" fillId="3" borderId="0" xfId="1" applyNumberFormat="1" applyFont="1" applyFill="1"/>
    <xf numFmtId="164" fontId="6" fillId="3" borderId="0" xfId="0" applyNumberFormat="1" applyFont="1" applyFill="1"/>
    <xf numFmtId="38" fontId="4" fillId="3" borderId="3" xfId="0" applyNumberFormat="1" applyFont="1" applyFill="1" applyBorder="1"/>
    <xf numFmtId="38" fontId="4" fillId="3" borderId="4" xfId="0" applyNumberFormat="1" applyFont="1" applyFill="1" applyBorder="1"/>
    <xf numFmtId="38" fontId="1" fillId="3" borderId="5" xfId="0" applyNumberFormat="1" applyFont="1" applyFill="1" applyBorder="1"/>
    <xf numFmtId="49" fontId="1" fillId="3" borderId="2" xfId="0" applyNumberFormat="1" applyFont="1" applyFill="1" applyBorder="1"/>
    <xf numFmtId="0" fontId="1" fillId="3" borderId="2" xfId="0" applyFont="1" applyFill="1" applyBorder="1" applyAlignment="1">
      <alignment horizontal="center"/>
    </xf>
    <xf numFmtId="49" fontId="7" fillId="3" borderId="0" xfId="0" applyNumberFormat="1" applyFont="1" applyFill="1"/>
    <xf numFmtId="49" fontId="8" fillId="3" borderId="0" xfId="0" applyNumberFormat="1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49" fontId="7" fillId="3" borderId="0" xfId="0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49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9" fontId="2" fillId="3" borderId="0" xfId="0" applyNumberFormat="1" applyFont="1" applyFill="1"/>
    <xf numFmtId="38" fontId="2" fillId="3" borderId="0" xfId="0" applyNumberFormat="1" applyFont="1" applyFill="1"/>
    <xf numFmtId="0" fontId="2" fillId="3" borderId="0" xfId="0" applyFont="1" applyFill="1" applyAlignment="1">
      <alignment horizontal="right"/>
    </xf>
    <xf numFmtId="0" fontId="2" fillId="2" borderId="0" xfId="0" applyFont="1" applyFill="1"/>
    <xf numFmtId="38" fontId="1" fillId="3" borderId="0" xfId="0" applyNumberFormat="1" applyFont="1" applyFill="1" applyAlignment="1">
      <alignment horizontal="right"/>
    </xf>
    <xf numFmtId="38" fontId="6" fillId="3" borderId="0" xfId="0" applyNumberFormat="1" applyFont="1" applyFill="1" applyAlignment="1">
      <alignment horizontal="right"/>
    </xf>
    <xf numFmtId="38" fontId="6" fillId="3" borderId="2" xfId="0" applyNumberFormat="1" applyFont="1" applyFill="1" applyBorder="1" applyAlignment="1">
      <alignment horizontal="right"/>
    </xf>
    <xf numFmtId="38" fontId="4" fillId="3" borderId="0" xfId="0" applyNumberFormat="1" applyFont="1" applyFill="1" applyAlignment="1">
      <alignment horizontal="right"/>
    </xf>
    <xf numFmtId="37" fontId="1" fillId="3" borderId="0" xfId="0" applyNumberFormat="1" applyFont="1" applyFill="1" applyAlignment="1">
      <alignment horizontal="right"/>
    </xf>
    <xf numFmtId="38" fontId="4" fillId="4" borderId="0" xfId="0" applyNumberFormat="1" applyFont="1" applyFill="1" applyAlignment="1">
      <alignment horizontal="right"/>
    </xf>
    <xf numFmtId="37" fontId="6" fillId="3" borderId="0" xfId="0" applyNumberFormat="1" applyFont="1" applyFill="1" applyAlignment="1">
      <alignment horizontal="right"/>
    </xf>
    <xf numFmtId="37" fontId="6" fillId="3" borderId="2" xfId="0" applyNumberFormat="1" applyFont="1" applyFill="1" applyBorder="1" applyAlignment="1">
      <alignment horizontal="right"/>
    </xf>
    <xf numFmtId="37" fontId="4" fillId="4" borderId="0" xfId="0" applyNumberFormat="1" applyFont="1" applyFill="1" applyAlignment="1">
      <alignment horizontal="right"/>
    </xf>
    <xf numFmtId="37" fontId="3" fillId="3" borderId="0" xfId="0" applyNumberFormat="1" applyFont="1" applyFill="1" applyAlignment="1">
      <alignment horizontal="right"/>
    </xf>
    <xf numFmtId="37" fontId="6" fillId="4" borderId="0" xfId="0" applyNumberFormat="1" applyFont="1" applyFill="1" applyAlignment="1">
      <alignment horizontal="right"/>
    </xf>
    <xf numFmtId="37" fontId="4" fillId="3" borderId="0" xfId="0" applyNumberFormat="1" applyFont="1" applyFill="1" applyAlignment="1">
      <alignment horizontal="right"/>
    </xf>
    <xf numFmtId="49" fontId="3" fillId="3" borderId="0" xfId="0" applyNumberFormat="1" applyFont="1" applyFill="1"/>
    <xf numFmtId="165" fontId="4" fillId="3" borderId="0" xfId="0" applyNumberFormat="1" applyFont="1" applyFill="1" applyAlignment="1">
      <alignment horizontal="right"/>
    </xf>
    <xf numFmtId="0" fontId="9" fillId="3" borderId="0" xfId="0" applyFont="1" applyFill="1"/>
    <xf numFmtId="0" fontId="7" fillId="3" borderId="0" xfId="0" applyFont="1" applyFill="1"/>
    <xf numFmtId="49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/>
  </cellXfs>
  <cellStyles count="2">
    <cellStyle name="Normal" xfId="0" builtinId="0"/>
    <cellStyle name="Normal 2" xfId="1" xr:uid="{83106413-F107-4F2A-A767-16ED5C1145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28575</xdr:rowOff>
    </xdr:from>
    <xdr:to>
      <xdr:col>3</xdr:col>
      <xdr:colOff>1733550</xdr:colOff>
      <xdr:row>0</xdr:row>
      <xdr:rowOff>606768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E03AE75-44EC-4333-BACB-063D42B25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60" r="5147"/>
        <a:stretch/>
      </xdr:blipFill>
      <xdr:spPr>
        <a:xfrm>
          <a:off x="2940050" y="28575"/>
          <a:ext cx="1428750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47625</xdr:rowOff>
    </xdr:from>
    <xdr:to>
      <xdr:col>3</xdr:col>
      <xdr:colOff>1724025</xdr:colOff>
      <xdr:row>0</xdr:row>
      <xdr:rowOff>590550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0E0D9AD1-0362-4347-A59B-B52007C0C06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45" r="5350"/>
        <a:stretch/>
      </xdr:blipFill>
      <xdr:spPr bwMode="auto">
        <a:xfrm>
          <a:off x="2949575" y="47625"/>
          <a:ext cx="14097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1A8E5-36C6-49E3-BAFE-1D147C1A6B04}">
  <sheetPr>
    <pageSetUpPr fitToPage="1"/>
  </sheetPr>
  <dimension ref="A1:G56"/>
  <sheetViews>
    <sheetView workbookViewId="0">
      <selection activeCell="J8" sqref="J8"/>
    </sheetView>
  </sheetViews>
  <sheetFormatPr baseColWidth="10" defaultColWidth="11.453125" defaultRowHeight="0" customHeight="1" zeroHeight="1" x14ac:dyDescent="0.2"/>
  <cols>
    <col min="1" max="1" width="1.7265625" style="36" customWidth="1"/>
    <col min="2" max="2" width="32.1796875" style="36" customWidth="1"/>
    <col min="3" max="3" width="3.81640625" style="36" customWidth="1"/>
    <col min="4" max="4" width="32.1796875" style="36" customWidth="1"/>
    <col min="5" max="5" width="15.1796875" style="37" customWidth="1"/>
    <col min="6" max="6" width="1.36328125" style="38" customWidth="1"/>
    <col min="7" max="7" width="15.1796875" style="37" customWidth="1"/>
    <col min="8" max="10" width="11.453125" style="2" customWidth="1"/>
    <col min="11" max="16383" width="11.453125" style="2"/>
    <col min="16384" max="16384" width="4.6328125" style="2" customWidth="1"/>
  </cols>
  <sheetData>
    <row r="1" spans="1:7" ht="52.5" customHeight="1" x14ac:dyDescent="0.2">
      <c r="A1" s="1"/>
      <c r="B1" s="1"/>
      <c r="C1" s="1"/>
      <c r="D1" s="1"/>
      <c r="E1" s="1"/>
      <c r="F1" s="1"/>
      <c r="G1" s="1"/>
    </row>
    <row r="2" spans="1:7" ht="13" x14ac:dyDescent="0.3">
      <c r="A2" s="3" t="s">
        <v>0</v>
      </c>
      <c r="B2" s="3"/>
      <c r="C2" s="3"/>
      <c r="D2" s="3"/>
      <c r="E2" s="3"/>
      <c r="F2" s="3"/>
      <c r="G2" s="3"/>
    </row>
    <row r="3" spans="1:7" ht="12.75" customHeight="1" x14ac:dyDescent="0.3">
      <c r="A3" s="3" t="s">
        <v>1</v>
      </c>
      <c r="B3" s="3"/>
      <c r="C3" s="3"/>
      <c r="D3" s="3"/>
      <c r="E3" s="3"/>
      <c r="F3" s="3"/>
      <c r="G3" s="3"/>
    </row>
    <row r="4" spans="1:7" ht="15" customHeight="1" x14ac:dyDescent="0.2">
      <c r="A4" s="4" t="s">
        <v>2</v>
      </c>
      <c r="B4" s="4"/>
      <c r="C4" s="4"/>
      <c r="D4" s="4"/>
      <c r="E4" s="4"/>
      <c r="F4" s="4"/>
      <c r="G4" s="4"/>
    </row>
    <row r="5" spans="1:7" ht="12.5" x14ac:dyDescent="0.25">
      <c r="A5" s="5"/>
      <c r="B5" s="6"/>
      <c r="C5" s="6"/>
      <c r="D5" s="6"/>
      <c r="E5" s="6"/>
      <c r="F5" s="6"/>
      <c r="G5" s="6"/>
    </row>
    <row r="6" spans="1:7" ht="13.5" thickBot="1" x14ac:dyDescent="0.35">
      <c r="A6" s="5"/>
      <c r="B6" s="7" t="s">
        <v>3</v>
      </c>
      <c r="C6" s="7"/>
      <c r="D6" s="7"/>
      <c r="E6" s="8">
        <v>2024</v>
      </c>
      <c r="F6" s="9"/>
      <c r="G6" s="8">
        <v>2023</v>
      </c>
    </row>
    <row r="7" spans="1:7" ht="13" thickTop="1" x14ac:dyDescent="0.25">
      <c r="A7" s="5"/>
      <c r="B7" s="10"/>
      <c r="C7" s="10"/>
      <c r="D7" s="10"/>
      <c r="E7" s="11"/>
      <c r="F7" s="12"/>
      <c r="G7" s="11"/>
    </row>
    <row r="8" spans="1:7" ht="13" x14ac:dyDescent="0.3">
      <c r="A8" s="5"/>
      <c r="B8" s="13" t="s">
        <v>4</v>
      </c>
      <c r="C8" s="11"/>
      <c r="D8" s="11"/>
      <c r="E8" s="11"/>
      <c r="F8" s="13"/>
      <c r="G8" s="11"/>
    </row>
    <row r="9" spans="1:7" ht="13" x14ac:dyDescent="0.3">
      <c r="A9" s="5"/>
      <c r="B9" s="13" t="s">
        <v>5</v>
      </c>
      <c r="C9" s="14"/>
      <c r="D9" s="14"/>
      <c r="E9" s="14"/>
      <c r="F9" s="13"/>
      <c r="G9" s="14"/>
    </row>
    <row r="10" spans="1:7" ht="13" x14ac:dyDescent="0.3">
      <c r="A10" s="5"/>
      <c r="B10" s="13" t="s">
        <v>6</v>
      </c>
      <c r="C10" s="15"/>
      <c r="D10" s="14"/>
      <c r="E10" s="15">
        <v>872285</v>
      </c>
      <c r="F10" s="13"/>
      <c r="G10" s="15">
        <v>11990904</v>
      </c>
    </row>
    <row r="11" spans="1:7" ht="13" x14ac:dyDescent="0.3">
      <c r="A11" s="5"/>
      <c r="B11" s="13" t="s">
        <v>7</v>
      </c>
      <c r="C11" s="15"/>
      <c r="D11" s="15"/>
      <c r="E11" s="15">
        <v>10471991</v>
      </c>
      <c r="F11" s="13"/>
      <c r="G11" s="15">
        <v>7625910</v>
      </c>
    </row>
    <row r="12" spans="1:7" ht="13" x14ac:dyDescent="0.3">
      <c r="A12" s="5"/>
      <c r="B12" s="13" t="s">
        <v>8</v>
      </c>
      <c r="C12" s="15"/>
      <c r="D12" s="15"/>
      <c r="E12" s="15">
        <v>26950952</v>
      </c>
      <c r="F12" s="13"/>
      <c r="G12" s="15">
        <v>15752376</v>
      </c>
    </row>
    <row r="13" spans="1:7" ht="13" x14ac:dyDescent="0.3">
      <c r="A13" s="5"/>
      <c r="B13" s="13" t="s">
        <v>9</v>
      </c>
      <c r="C13" s="15"/>
      <c r="D13" s="15"/>
      <c r="E13" s="16">
        <v>350997</v>
      </c>
      <c r="F13" s="13"/>
      <c r="G13" s="16">
        <v>13898</v>
      </c>
    </row>
    <row r="14" spans="1:7" ht="13" x14ac:dyDescent="0.3">
      <c r="A14" s="5"/>
      <c r="B14" s="17" t="s">
        <v>10</v>
      </c>
      <c r="C14" s="18"/>
      <c r="D14" s="18"/>
      <c r="E14" s="18">
        <f>SUM(E10:E13)</f>
        <v>38646225</v>
      </c>
      <c r="F14" s="17"/>
      <c r="G14" s="18">
        <f>SUM(G10:G13)</f>
        <v>35383088</v>
      </c>
    </row>
    <row r="15" spans="1:7" ht="12.5" x14ac:dyDescent="0.25">
      <c r="A15" s="5"/>
      <c r="B15" s="10"/>
      <c r="C15" s="10"/>
      <c r="D15" s="10"/>
      <c r="E15" s="11"/>
      <c r="F15" s="12"/>
      <c r="G15" s="11"/>
    </row>
    <row r="16" spans="1:7" ht="13" x14ac:dyDescent="0.3">
      <c r="A16" s="5"/>
      <c r="B16" s="13" t="s">
        <v>11</v>
      </c>
      <c r="C16" s="14"/>
      <c r="D16" s="14"/>
      <c r="E16" s="14"/>
      <c r="F16" s="13"/>
      <c r="G16" s="14"/>
    </row>
    <row r="17" spans="1:7" ht="13" x14ac:dyDescent="0.3">
      <c r="A17" s="5"/>
      <c r="B17" s="13" t="s">
        <v>12</v>
      </c>
      <c r="C17" s="15"/>
      <c r="D17" s="15"/>
      <c r="E17" s="15">
        <v>3729</v>
      </c>
      <c r="F17" s="13"/>
      <c r="G17" s="15">
        <v>2358</v>
      </c>
    </row>
    <row r="18" spans="1:7" ht="13" x14ac:dyDescent="0.3">
      <c r="A18" s="5"/>
      <c r="B18" s="13" t="s">
        <v>13</v>
      </c>
      <c r="C18" s="15"/>
      <c r="D18" s="15"/>
      <c r="E18" s="15">
        <v>1516999</v>
      </c>
      <c r="F18" s="13"/>
      <c r="G18" s="15">
        <v>1092367</v>
      </c>
    </row>
    <row r="19" spans="1:7" ht="13" x14ac:dyDescent="0.3">
      <c r="A19" s="5"/>
      <c r="B19" s="13" t="s">
        <v>14</v>
      </c>
      <c r="C19" s="15"/>
      <c r="D19" s="15"/>
      <c r="E19" s="15">
        <v>4158658</v>
      </c>
      <c r="F19" s="13"/>
      <c r="G19" s="15">
        <v>4019505</v>
      </c>
    </row>
    <row r="20" spans="1:7" ht="13" x14ac:dyDescent="0.3">
      <c r="A20" s="5"/>
      <c r="B20" s="13" t="s">
        <v>15</v>
      </c>
      <c r="C20" s="15"/>
      <c r="D20" s="15"/>
      <c r="E20" s="15">
        <v>876610</v>
      </c>
      <c r="F20" s="13"/>
      <c r="G20" s="15">
        <v>964886</v>
      </c>
    </row>
    <row r="21" spans="1:7" ht="13" x14ac:dyDescent="0.3">
      <c r="A21" s="5"/>
      <c r="B21" s="13" t="s">
        <v>16</v>
      </c>
      <c r="C21" s="18"/>
      <c r="D21" s="18"/>
      <c r="E21" s="18">
        <f>SUM(E17:E20)</f>
        <v>6555996</v>
      </c>
      <c r="F21" s="13"/>
      <c r="G21" s="18">
        <f>SUM(G17:G20)</f>
        <v>6079116</v>
      </c>
    </row>
    <row r="22" spans="1:7" ht="13.5" thickBot="1" x14ac:dyDescent="0.35">
      <c r="A22" s="5"/>
      <c r="B22" s="17" t="s">
        <v>17</v>
      </c>
      <c r="C22" s="18"/>
      <c r="D22" s="18"/>
      <c r="E22" s="19">
        <f>E14+E21</f>
        <v>45202221</v>
      </c>
      <c r="F22" s="17"/>
      <c r="G22" s="19">
        <f>G14+G21</f>
        <v>41462204</v>
      </c>
    </row>
    <row r="23" spans="1:7" ht="13" thickTop="1" x14ac:dyDescent="0.25">
      <c r="A23" s="5"/>
      <c r="B23" s="20"/>
      <c r="C23" s="20"/>
      <c r="D23" s="20"/>
      <c r="E23" s="11"/>
      <c r="F23" s="12"/>
      <c r="G23" s="11"/>
    </row>
    <row r="24" spans="1:7" ht="13" x14ac:dyDescent="0.3">
      <c r="A24" s="5"/>
      <c r="B24" s="13" t="s">
        <v>18</v>
      </c>
      <c r="C24" s="12"/>
      <c r="D24" s="14"/>
      <c r="E24" s="12"/>
      <c r="F24" s="13"/>
      <c r="G24" s="12"/>
    </row>
    <row r="25" spans="1:7" ht="12.5" x14ac:dyDescent="0.25">
      <c r="A25" s="5"/>
      <c r="B25" s="20"/>
      <c r="C25" s="11"/>
      <c r="D25" s="12"/>
      <c r="E25" s="11"/>
      <c r="F25" s="20"/>
      <c r="G25" s="11"/>
    </row>
    <row r="26" spans="1:7" ht="13" x14ac:dyDescent="0.3">
      <c r="A26" s="5"/>
      <c r="B26" s="13" t="s">
        <v>19</v>
      </c>
      <c r="C26" s="21"/>
      <c r="D26" s="14"/>
      <c r="E26" s="21"/>
      <c r="F26" s="13"/>
      <c r="G26" s="21"/>
    </row>
    <row r="27" spans="1:7" ht="13" x14ac:dyDescent="0.3">
      <c r="A27" s="5"/>
      <c r="B27" s="13" t="s">
        <v>20</v>
      </c>
      <c r="C27" s="15"/>
      <c r="D27" s="14"/>
      <c r="E27" s="15">
        <v>2649937</v>
      </c>
      <c r="F27" s="13"/>
      <c r="G27" s="15">
        <f>2201138+480000</f>
        <v>2681138</v>
      </c>
    </row>
    <row r="28" spans="1:7" ht="13" x14ac:dyDescent="0.3">
      <c r="A28" s="5"/>
      <c r="B28" s="13" t="s">
        <v>21</v>
      </c>
      <c r="C28" s="15"/>
      <c r="D28" s="14"/>
      <c r="E28" s="16">
        <v>8948151</v>
      </c>
      <c r="F28" s="13"/>
      <c r="G28" s="16">
        <v>7510790</v>
      </c>
    </row>
    <row r="29" spans="1:7" ht="13" x14ac:dyDescent="0.3">
      <c r="A29" s="5"/>
      <c r="B29" s="17" t="s">
        <v>22</v>
      </c>
      <c r="C29" s="18"/>
      <c r="D29" s="14"/>
      <c r="E29" s="18">
        <f>SUM(E27:E28)</f>
        <v>11598088</v>
      </c>
      <c r="F29" s="17"/>
      <c r="G29" s="18">
        <f>SUM(G27:G28)</f>
        <v>10191928</v>
      </c>
    </row>
    <row r="30" spans="1:7" ht="12.5" x14ac:dyDescent="0.25">
      <c r="A30" s="5"/>
      <c r="B30" s="20"/>
      <c r="C30" s="20"/>
      <c r="D30" s="20"/>
      <c r="E30" s="11"/>
      <c r="F30" s="12"/>
      <c r="G30" s="11"/>
    </row>
    <row r="31" spans="1:7" ht="13" x14ac:dyDescent="0.3">
      <c r="A31" s="5"/>
      <c r="B31" s="13" t="s">
        <v>23</v>
      </c>
      <c r="C31" s="21"/>
      <c r="D31" s="14"/>
      <c r="E31" s="21"/>
      <c r="F31" s="13"/>
      <c r="G31" s="21"/>
    </row>
    <row r="32" spans="1:7" ht="13" x14ac:dyDescent="0.3">
      <c r="A32" s="5"/>
      <c r="B32" s="13" t="s">
        <v>24</v>
      </c>
      <c r="C32" s="15"/>
      <c r="D32" s="14"/>
      <c r="E32" s="15">
        <v>1028065</v>
      </c>
      <c r="F32" s="13"/>
      <c r="G32" s="15">
        <f>1562455-480000</f>
        <v>1082455</v>
      </c>
    </row>
    <row r="33" spans="1:7" ht="13" x14ac:dyDescent="0.3">
      <c r="A33" s="5"/>
      <c r="B33" s="13" t="s">
        <v>25</v>
      </c>
      <c r="C33" s="15"/>
      <c r="D33" s="14"/>
      <c r="E33" s="16">
        <f>SUM(E32)</f>
        <v>1028065</v>
      </c>
      <c r="F33" s="13"/>
      <c r="G33" s="16">
        <f>SUM(G32)</f>
        <v>1082455</v>
      </c>
    </row>
    <row r="34" spans="1:7" ht="13" x14ac:dyDescent="0.3">
      <c r="A34" s="5"/>
      <c r="B34" s="17" t="s">
        <v>26</v>
      </c>
      <c r="C34" s="18"/>
      <c r="D34" s="14"/>
      <c r="E34" s="18">
        <f>E29+E33</f>
        <v>12626153</v>
      </c>
      <c r="F34" s="17"/>
      <c r="G34" s="18">
        <f>G29+G33</f>
        <v>11274383</v>
      </c>
    </row>
    <row r="35" spans="1:7" ht="12.5" x14ac:dyDescent="0.25">
      <c r="A35" s="5"/>
      <c r="B35" s="20"/>
      <c r="C35" s="20"/>
      <c r="D35" s="20"/>
      <c r="E35" s="11"/>
      <c r="F35" s="12"/>
      <c r="G35" s="11"/>
    </row>
    <row r="36" spans="1:7" ht="13" x14ac:dyDescent="0.3">
      <c r="A36" s="5"/>
      <c r="B36" s="17" t="s">
        <v>27</v>
      </c>
      <c r="C36" s="22"/>
      <c r="D36" s="22"/>
      <c r="E36" s="22"/>
      <c r="F36" s="17"/>
      <c r="G36" s="22"/>
    </row>
    <row r="37" spans="1:7" ht="13" x14ac:dyDescent="0.3">
      <c r="A37" s="5"/>
      <c r="B37" s="13" t="s">
        <v>28</v>
      </c>
      <c r="C37" s="15"/>
      <c r="D37" s="14"/>
      <c r="E37" s="15">
        <v>10000000</v>
      </c>
      <c r="F37" s="13"/>
      <c r="G37" s="15">
        <v>10000000</v>
      </c>
    </row>
    <row r="38" spans="1:7" ht="13" x14ac:dyDescent="0.3">
      <c r="A38" s="5"/>
      <c r="B38" s="13" t="s">
        <v>29</v>
      </c>
      <c r="C38" s="15"/>
      <c r="D38" s="14"/>
      <c r="E38" s="15">
        <v>2000000</v>
      </c>
      <c r="F38" s="13"/>
      <c r="G38" s="15">
        <v>2000000</v>
      </c>
    </row>
    <row r="39" spans="1:7" ht="13" x14ac:dyDescent="0.3">
      <c r="A39" s="5"/>
      <c r="B39" s="13" t="s">
        <v>30</v>
      </c>
      <c r="C39" s="23"/>
      <c r="D39" s="14"/>
      <c r="E39" s="23">
        <v>-1080</v>
      </c>
      <c r="F39" s="13"/>
      <c r="G39" s="23">
        <v>3643</v>
      </c>
    </row>
    <row r="40" spans="1:7" ht="13" x14ac:dyDescent="0.3">
      <c r="A40" s="5"/>
      <c r="B40" s="13" t="s">
        <v>31</v>
      </c>
      <c r="C40" s="15"/>
      <c r="D40" s="14"/>
      <c r="E40" s="15">
        <v>20577148</v>
      </c>
      <c r="F40" s="13"/>
      <c r="G40" s="15">
        <v>18184178</v>
      </c>
    </row>
    <row r="41" spans="1:7" ht="13" x14ac:dyDescent="0.3">
      <c r="A41" s="5"/>
      <c r="B41" s="17" t="s">
        <v>32</v>
      </c>
      <c r="C41" s="18"/>
      <c r="D41" s="18"/>
      <c r="E41" s="18">
        <f>SUM(E37:E40)</f>
        <v>32576068</v>
      </c>
      <c r="F41" s="17"/>
      <c r="G41" s="18">
        <f>SUM(G37:G40)</f>
        <v>30187821</v>
      </c>
    </row>
    <row r="42" spans="1:7" ht="13" x14ac:dyDescent="0.3">
      <c r="A42" s="5"/>
      <c r="B42" s="17" t="s">
        <v>33</v>
      </c>
      <c r="C42" s="18"/>
      <c r="D42" s="18"/>
      <c r="E42" s="24">
        <f>E34+E41</f>
        <v>45202221</v>
      </c>
      <c r="F42" s="17"/>
      <c r="G42" s="24">
        <f>G34+G41</f>
        <v>41462204</v>
      </c>
    </row>
    <row r="43" spans="1:7" ht="12.5" x14ac:dyDescent="0.25">
      <c r="A43" s="5"/>
      <c r="B43" s="20"/>
      <c r="C43" s="20"/>
      <c r="D43" s="20"/>
      <c r="E43" s="11"/>
      <c r="F43" s="12"/>
      <c r="G43" s="11"/>
    </row>
    <row r="44" spans="1:7" ht="13.5" thickBot="1" x14ac:dyDescent="0.35">
      <c r="A44" s="5"/>
      <c r="B44" s="17" t="s">
        <v>34</v>
      </c>
      <c r="C44" s="18"/>
      <c r="D44" s="18"/>
      <c r="E44" s="25">
        <v>535195</v>
      </c>
      <c r="F44" s="17"/>
      <c r="G44" s="25">
        <v>5572720</v>
      </c>
    </row>
    <row r="45" spans="1:7" ht="13.5" thickTop="1" x14ac:dyDescent="0.3">
      <c r="A45" s="5"/>
      <c r="B45" s="17"/>
      <c r="C45" s="18"/>
      <c r="D45" s="18"/>
      <c r="E45" s="18"/>
      <c r="F45" s="17"/>
      <c r="G45" s="18"/>
    </row>
    <row r="46" spans="1:7" ht="13.5" thickBot="1" x14ac:dyDescent="0.35">
      <c r="A46" s="5"/>
      <c r="B46" s="17" t="s">
        <v>35</v>
      </c>
      <c r="C46" s="18"/>
      <c r="D46" s="18"/>
      <c r="E46" s="25">
        <v>8606925</v>
      </c>
      <c r="F46" s="17"/>
      <c r="G46" s="25">
        <v>852604</v>
      </c>
    </row>
    <row r="47" spans="1:7" ht="13" thickTop="1" x14ac:dyDescent="0.25">
      <c r="A47" s="5"/>
      <c r="B47" s="20"/>
      <c r="C47" s="20"/>
      <c r="D47" s="20"/>
      <c r="E47" s="26"/>
      <c r="F47" s="12"/>
      <c r="G47" s="26"/>
    </row>
    <row r="48" spans="1:7" ht="12.5" x14ac:dyDescent="0.25">
      <c r="A48" s="5"/>
      <c r="B48" s="20"/>
      <c r="C48" s="20"/>
      <c r="D48" s="20"/>
      <c r="E48" s="11"/>
      <c r="F48" s="12"/>
      <c r="G48" s="11"/>
    </row>
    <row r="49" spans="1:7" ht="12.5" x14ac:dyDescent="0.25">
      <c r="A49" s="5"/>
      <c r="B49" s="20"/>
      <c r="C49" s="20"/>
      <c r="D49" s="20"/>
      <c r="E49" s="11"/>
      <c r="F49" s="12"/>
      <c r="G49" s="11"/>
    </row>
    <row r="50" spans="1:7" ht="12.5" x14ac:dyDescent="0.25">
      <c r="A50" s="5"/>
      <c r="B50" s="10"/>
      <c r="C50" s="10"/>
      <c r="D50" s="10"/>
      <c r="E50" s="11"/>
      <c r="F50" s="12"/>
      <c r="G50" s="11"/>
    </row>
    <row r="51" spans="1:7" ht="12.5" x14ac:dyDescent="0.25">
      <c r="A51" s="5"/>
      <c r="B51" s="10"/>
      <c r="C51" s="10"/>
      <c r="D51" s="10"/>
      <c r="E51" s="11"/>
      <c r="F51" s="12"/>
      <c r="G51" s="11"/>
    </row>
    <row r="52" spans="1:7" ht="12.5" x14ac:dyDescent="0.25">
      <c r="A52" s="5"/>
      <c r="B52" s="10"/>
      <c r="C52" s="10"/>
      <c r="D52" s="10"/>
      <c r="E52" s="11"/>
      <c r="F52" s="12"/>
      <c r="G52" s="11"/>
    </row>
    <row r="53" spans="1:7" ht="12.5" x14ac:dyDescent="0.25">
      <c r="A53" s="5"/>
      <c r="B53" s="27"/>
      <c r="C53" s="5"/>
      <c r="D53" s="27"/>
      <c r="E53" s="28"/>
      <c r="F53" s="28"/>
      <c r="G53" s="28"/>
    </row>
    <row r="54" spans="1:7" ht="11.5" x14ac:dyDescent="0.25">
      <c r="A54" s="29"/>
      <c r="B54" s="30" t="s">
        <v>36</v>
      </c>
      <c r="C54" s="29"/>
      <c r="D54" s="30" t="s">
        <v>37</v>
      </c>
      <c r="E54" s="31" t="s">
        <v>38</v>
      </c>
      <c r="F54" s="31"/>
      <c r="G54" s="31"/>
    </row>
    <row r="55" spans="1:7" ht="23" x14ac:dyDescent="0.25">
      <c r="A55" s="29"/>
      <c r="B55" s="32" t="s">
        <v>39</v>
      </c>
      <c r="C55" s="29"/>
      <c r="D55" s="32" t="s">
        <v>40</v>
      </c>
      <c r="E55" s="33" t="s">
        <v>41</v>
      </c>
      <c r="F55" s="33"/>
      <c r="G55" s="33"/>
    </row>
    <row r="56" spans="1:7" ht="11.5" x14ac:dyDescent="0.25">
      <c r="A56" s="29"/>
      <c r="B56" s="34"/>
      <c r="C56" s="29"/>
      <c r="D56" s="34"/>
      <c r="E56" s="35"/>
      <c r="F56" s="35"/>
      <c r="G56" s="35"/>
    </row>
  </sheetData>
  <mergeCells count="15">
    <mergeCell ref="E54:G54"/>
    <mergeCell ref="E55:G55"/>
    <mergeCell ref="E56:G56"/>
    <mergeCell ref="B7:D7"/>
    <mergeCell ref="B15:D15"/>
    <mergeCell ref="B50:D50"/>
    <mergeCell ref="B51:D51"/>
    <mergeCell ref="B52:D52"/>
    <mergeCell ref="E53:G53"/>
    <mergeCell ref="A1:G1"/>
    <mergeCell ref="A2:G2"/>
    <mergeCell ref="A3:G3"/>
    <mergeCell ref="A4:G4"/>
    <mergeCell ref="B5:G5"/>
    <mergeCell ref="B6:D6"/>
  </mergeCells>
  <printOptions horizontalCentered="1"/>
  <pageMargins left="0.55000000000000004" right="0.56999999999999995" top="0.61" bottom="0.54" header="0" footer="0"/>
  <pageSetup scale="9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F28D4-A692-481D-879A-35FB4A4FC4D0}">
  <sheetPr>
    <pageSetUpPr fitToPage="1"/>
  </sheetPr>
  <dimension ref="A1:H54"/>
  <sheetViews>
    <sheetView tabSelected="1" workbookViewId="0">
      <selection activeCell="E15" sqref="E15"/>
    </sheetView>
  </sheetViews>
  <sheetFormatPr baseColWidth="10" defaultColWidth="11.453125" defaultRowHeight="0" customHeight="1" zeroHeight="1" x14ac:dyDescent="0.2"/>
  <cols>
    <col min="1" max="1" width="1.7265625" style="36" customWidth="1"/>
    <col min="2" max="2" width="32.1796875" style="36" customWidth="1"/>
    <col min="3" max="3" width="3.81640625" style="36" customWidth="1"/>
    <col min="4" max="4" width="32.1796875" style="36" customWidth="1"/>
    <col min="5" max="5" width="15.1796875" style="37" customWidth="1"/>
    <col min="6" max="6" width="1.54296875" style="38" customWidth="1"/>
    <col min="7" max="7" width="15.1796875" style="37" customWidth="1"/>
    <col min="8" max="8" width="1" style="2" customWidth="1"/>
    <col min="9" max="10" width="8.1796875" style="2" customWidth="1"/>
    <col min="11" max="16384" width="11.453125" style="2"/>
  </cols>
  <sheetData>
    <row r="1" spans="1:8" ht="52.5" customHeight="1" x14ac:dyDescent="0.2">
      <c r="A1" s="1"/>
      <c r="B1" s="1"/>
      <c r="C1" s="1"/>
      <c r="D1" s="1"/>
      <c r="E1" s="1"/>
      <c r="F1" s="1"/>
      <c r="G1" s="1"/>
      <c r="H1" s="39"/>
    </row>
    <row r="2" spans="1:8" ht="13" x14ac:dyDescent="0.3">
      <c r="A2" s="3" t="s">
        <v>0</v>
      </c>
      <c r="B2" s="3"/>
      <c r="C2" s="3"/>
      <c r="D2" s="3"/>
      <c r="E2" s="3"/>
      <c r="F2" s="3"/>
      <c r="G2" s="3"/>
      <c r="H2" s="39"/>
    </row>
    <row r="3" spans="1:8" ht="12.75" customHeight="1" x14ac:dyDescent="0.3">
      <c r="A3" s="3" t="s">
        <v>42</v>
      </c>
      <c r="B3" s="3"/>
      <c r="C3" s="3"/>
      <c r="D3" s="3"/>
      <c r="E3" s="3"/>
      <c r="F3" s="3"/>
      <c r="G3" s="3"/>
      <c r="H3" s="39"/>
    </row>
    <row r="4" spans="1:8" ht="15" customHeight="1" x14ac:dyDescent="0.2">
      <c r="A4" s="4" t="s">
        <v>2</v>
      </c>
      <c r="B4" s="4"/>
      <c r="C4" s="4"/>
      <c r="D4" s="4"/>
      <c r="E4" s="4"/>
      <c r="F4" s="4"/>
      <c r="G4" s="4"/>
      <c r="H4" s="39"/>
    </row>
    <row r="5" spans="1:8" ht="12.5" x14ac:dyDescent="0.25">
      <c r="A5" s="5"/>
      <c r="B5" s="6"/>
      <c r="C5" s="6"/>
      <c r="D5" s="6"/>
      <c r="E5" s="6"/>
      <c r="F5" s="6"/>
      <c r="G5" s="6"/>
    </row>
    <row r="6" spans="1:8" ht="13.5" thickBot="1" x14ac:dyDescent="0.35">
      <c r="A6" s="5"/>
      <c r="B6" s="7" t="s">
        <v>3</v>
      </c>
      <c r="C6" s="7"/>
      <c r="D6" s="7"/>
      <c r="E6" s="9">
        <v>2024</v>
      </c>
      <c r="F6" s="8"/>
      <c r="G6" s="8">
        <v>2023</v>
      </c>
    </row>
    <row r="7" spans="1:8" ht="13" thickTop="1" x14ac:dyDescent="0.25">
      <c r="A7" s="5"/>
      <c r="B7" s="10"/>
      <c r="C7" s="10"/>
      <c r="D7" s="10"/>
      <c r="E7" s="40"/>
      <c r="F7" s="12"/>
      <c r="G7" s="40"/>
    </row>
    <row r="8" spans="1:8" ht="13" x14ac:dyDescent="0.3">
      <c r="A8" s="5"/>
      <c r="B8" s="17" t="s">
        <v>43</v>
      </c>
      <c r="C8" s="41"/>
      <c r="D8" s="41"/>
      <c r="E8" s="41"/>
      <c r="F8" s="17"/>
      <c r="G8" s="41"/>
    </row>
    <row r="9" spans="1:8" ht="13" x14ac:dyDescent="0.3">
      <c r="A9" s="5"/>
      <c r="B9" s="13" t="s">
        <v>44</v>
      </c>
      <c r="C9" s="41"/>
      <c r="D9" s="41"/>
      <c r="E9" s="42">
        <v>46331581</v>
      </c>
      <c r="F9" s="13"/>
      <c r="G9" s="42">
        <v>45726130</v>
      </c>
    </row>
    <row r="10" spans="1:8" ht="13" x14ac:dyDescent="0.3">
      <c r="A10" s="5"/>
      <c r="B10" s="17" t="s">
        <v>45</v>
      </c>
      <c r="C10" s="43"/>
      <c r="D10" s="43"/>
      <c r="E10" s="43">
        <f>E9</f>
        <v>46331581</v>
      </c>
      <c r="F10" s="17"/>
      <c r="G10" s="43">
        <f>G9</f>
        <v>45726130</v>
      </c>
    </row>
    <row r="11" spans="1:8" ht="13" x14ac:dyDescent="0.3">
      <c r="A11" s="5"/>
      <c r="B11" s="17"/>
      <c r="C11" s="44"/>
      <c r="D11" s="44"/>
      <c r="E11" s="44"/>
      <c r="F11" s="17"/>
      <c r="G11" s="44"/>
    </row>
    <row r="12" spans="1:8" ht="13" x14ac:dyDescent="0.3">
      <c r="A12" s="5"/>
      <c r="B12" s="17" t="s">
        <v>46</v>
      </c>
      <c r="C12" s="41"/>
      <c r="D12" s="41"/>
      <c r="E12" s="41"/>
      <c r="F12" s="13"/>
      <c r="G12" s="41"/>
    </row>
    <row r="13" spans="1:8" ht="13" x14ac:dyDescent="0.3">
      <c r="A13" s="5"/>
      <c r="B13" s="13" t="s">
        <v>47</v>
      </c>
      <c r="C13" s="41"/>
      <c r="D13" s="41"/>
      <c r="E13" s="41">
        <v>124448</v>
      </c>
      <c r="F13" s="13"/>
      <c r="G13" s="41">
        <v>3845627</v>
      </c>
    </row>
    <row r="14" spans="1:8" ht="13" x14ac:dyDescent="0.3">
      <c r="A14" s="5"/>
      <c r="B14" s="13" t="s">
        <v>48</v>
      </c>
      <c r="C14" s="41"/>
      <c r="D14" s="41"/>
      <c r="E14" s="41">
        <v>1472167</v>
      </c>
      <c r="F14" s="13"/>
      <c r="G14" s="41">
        <v>1345909</v>
      </c>
    </row>
    <row r="15" spans="1:8" ht="13" x14ac:dyDescent="0.3">
      <c r="A15" s="5"/>
      <c r="B15" s="13" t="s">
        <v>49</v>
      </c>
      <c r="C15" s="41"/>
      <c r="D15" s="41"/>
      <c r="E15" s="41">
        <v>2085772</v>
      </c>
      <c r="F15" s="13"/>
      <c r="G15" s="41">
        <v>2651131</v>
      </c>
    </row>
    <row r="16" spans="1:8" ht="13" x14ac:dyDescent="0.3">
      <c r="A16" s="5"/>
      <c r="B16" s="17" t="s">
        <v>45</v>
      </c>
      <c r="C16" s="43"/>
      <c r="D16" s="43"/>
      <c r="E16" s="43">
        <f>SUM(E13:E15)</f>
        <v>3682387</v>
      </c>
      <c r="F16" s="17"/>
      <c r="G16" s="43">
        <f>SUM(G13:G15)</f>
        <v>7842667</v>
      </c>
    </row>
    <row r="17" spans="1:7" ht="13.5" thickBot="1" x14ac:dyDescent="0.35">
      <c r="A17" s="5"/>
      <c r="B17" s="17" t="s">
        <v>50</v>
      </c>
      <c r="C17" s="18"/>
      <c r="D17" s="18"/>
      <c r="E17" s="19">
        <f>E9-E16</f>
        <v>42649194</v>
      </c>
      <c r="F17" s="18"/>
      <c r="G17" s="19">
        <f>G9-G16</f>
        <v>37883463</v>
      </c>
    </row>
    <row r="18" spans="1:7" ht="13.5" thickTop="1" x14ac:dyDescent="0.3">
      <c r="A18" s="5"/>
      <c r="C18" s="41"/>
      <c r="D18" s="41"/>
      <c r="E18" s="41"/>
      <c r="F18" s="17"/>
      <c r="G18" s="41"/>
    </row>
    <row r="19" spans="1:7" ht="12.5" x14ac:dyDescent="0.25">
      <c r="A19" s="5"/>
      <c r="B19" s="10"/>
      <c r="C19" s="10"/>
      <c r="D19" s="10"/>
      <c r="E19" s="40"/>
      <c r="F19" s="12"/>
      <c r="G19" s="40"/>
    </row>
    <row r="20" spans="1:7" ht="13" x14ac:dyDescent="0.3">
      <c r="A20" s="5"/>
      <c r="B20" s="17" t="s">
        <v>51</v>
      </c>
      <c r="C20" s="14"/>
      <c r="D20" s="43"/>
      <c r="E20" s="14"/>
      <c r="F20" s="17"/>
      <c r="G20" s="14"/>
    </row>
    <row r="21" spans="1:7" ht="13" x14ac:dyDescent="0.3">
      <c r="A21" s="5"/>
      <c r="B21" s="13" t="s">
        <v>52</v>
      </c>
      <c r="C21" s="41"/>
      <c r="D21" s="41"/>
      <c r="E21" s="41">
        <v>16581379</v>
      </c>
      <c r="F21" s="13"/>
      <c r="G21" s="41">
        <v>15264035</v>
      </c>
    </row>
    <row r="22" spans="1:7" ht="13" x14ac:dyDescent="0.3">
      <c r="A22" s="5"/>
      <c r="B22" s="13" t="s">
        <v>53</v>
      </c>
      <c r="C22" s="41"/>
      <c r="D22" s="41"/>
      <c r="E22" s="41">
        <v>2088950</v>
      </c>
      <c r="F22" s="13"/>
      <c r="G22" s="41">
        <v>1655180</v>
      </c>
    </row>
    <row r="23" spans="1:7" ht="13" x14ac:dyDescent="0.3">
      <c r="A23" s="5"/>
      <c r="B23" s="13" t="s">
        <v>54</v>
      </c>
      <c r="C23" s="41"/>
      <c r="D23" s="41"/>
      <c r="E23" s="42">
        <v>2478</v>
      </c>
      <c r="F23" s="13"/>
      <c r="G23" s="42">
        <v>4977</v>
      </c>
    </row>
    <row r="24" spans="1:7" ht="13" x14ac:dyDescent="0.3">
      <c r="A24" s="5"/>
      <c r="B24" s="17" t="s">
        <v>45</v>
      </c>
      <c r="C24" s="45"/>
      <c r="D24" s="45"/>
      <c r="E24" s="45">
        <f>SUM(E21:E23)</f>
        <v>18672807</v>
      </c>
      <c r="F24" s="17"/>
      <c r="G24" s="45">
        <f>SUM(G21:G23)</f>
        <v>16924192</v>
      </c>
    </row>
    <row r="25" spans="1:7" ht="12.5" x14ac:dyDescent="0.25">
      <c r="A25" s="5"/>
      <c r="B25" s="20"/>
      <c r="C25" s="20"/>
      <c r="D25" s="20"/>
      <c r="E25" s="40"/>
      <c r="F25" s="12"/>
      <c r="G25" s="40"/>
    </row>
    <row r="26" spans="1:7" ht="13" x14ac:dyDescent="0.3">
      <c r="A26" s="5"/>
      <c r="B26" s="17" t="s">
        <v>55</v>
      </c>
      <c r="C26" s="43"/>
      <c r="D26" s="43"/>
      <c r="E26" s="43"/>
      <c r="F26" s="17"/>
      <c r="G26" s="43"/>
    </row>
    <row r="27" spans="1:7" ht="13" x14ac:dyDescent="0.3">
      <c r="A27" s="5"/>
      <c r="B27" s="13" t="s">
        <v>56</v>
      </c>
      <c r="C27" s="41"/>
      <c r="D27" s="41"/>
      <c r="E27" s="41">
        <v>2931</v>
      </c>
      <c r="F27" s="13"/>
      <c r="G27" s="41">
        <v>721</v>
      </c>
    </row>
    <row r="28" spans="1:7" ht="13" x14ac:dyDescent="0.3">
      <c r="A28" s="5"/>
      <c r="B28" s="13" t="s">
        <v>57</v>
      </c>
      <c r="C28" s="46"/>
      <c r="D28" s="46"/>
      <c r="E28" s="47">
        <v>-1603706</v>
      </c>
      <c r="F28" s="13"/>
      <c r="G28" s="47">
        <v>-1237312</v>
      </c>
    </row>
    <row r="29" spans="1:7" ht="13" x14ac:dyDescent="0.3">
      <c r="A29" s="5"/>
      <c r="B29" s="17" t="s">
        <v>45</v>
      </c>
      <c r="C29" s="48"/>
      <c r="D29" s="48"/>
      <c r="E29" s="48">
        <f>SUM(E27:E28)</f>
        <v>-1600775</v>
      </c>
      <c r="F29" s="17"/>
      <c r="G29" s="48">
        <f>SUM(G27:G28)</f>
        <v>-1236591</v>
      </c>
    </row>
    <row r="30" spans="1:7" ht="12.5" x14ac:dyDescent="0.25">
      <c r="A30" s="5"/>
      <c r="B30" s="20"/>
      <c r="C30" s="20"/>
      <c r="D30" s="20"/>
      <c r="E30" s="40"/>
      <c r="F30" s="12"/>
      <c r="G30" s="40"/>
    </row>
    <row r="31" spans="1:7" ht="13" x14ac:dyDescent="0.3">
      <c r="A31" s="5"/>
      <c r="B31" s="17" t="s">
        <v>58</v>
      </c>
      <c r="C31" s="43"/>
      <c r="D31" s="49"/>
      <c r="E31" s="43"/>
      <c r="F31" s="17"/>
      <c r="G31" s="43"/>
    </row>
    <row r="32" spans="1:7" ht="13" x14ac:dyDescent="0.3">
      <c r="A32" s="5"/>
      <c r="B32" s="13" t="s">
        <v>59</v>
      </c>
      <c r="C32" s="46"/>
      <c r="D32" s="44"/>
      <c r="E32" s="46">
        <v>660355</v>
      </c>
      <c r="F32" s="13"/>
      <c r="G32" s="46">
        <v>52035</v>
      </c>
    </row>
    <row r="33" spans="1:8" ht="13" x14ac:dyDescent="0.3">
      <c r="A33" s="5"/>
      <c r="B33" s="13" t="s">
        <v>60</v>
      </c>
      <c r="C33" s="46"/>
      <c r="D33" s="44"/>
      <c r="E33" s="46">
        <v>-3889821</v>
      </c>
      <c r="F33" s="13"/>
      <c r="G33" s="46">
        <v>-2899345</v>
      </c>
    </row>
    <row r="34" spans="1:8" ht="13" x14ac:dyDescent="0.3">
      <c r="A34" s="5"/>
      <c r="B34" s="13" t="s">
        <v>61</v>
      </c>
      <c r="C34" s="50"/>
      <c r="D34" s="44"/>
      <c r="E34" s="50">
        <v>37747</v>
      </c>
      <c r="F34" s="13"/>
      <c r="G34" s="50">
        <v>61552</v>
      </c>
    </row>
    <row r="35" spans="1:8" ht="13" x14ac:dyDescent="0.3">
      <c r="A35" s="5"/>
      <c r="B35" s="13" t="s">
        <v>62</v>
      </c>
      <c r="C35" s="46"/>
      <c r="D35" s="44"/>
      <c r="E35" s="47">
        <v>-84063</v>
      </c>
      <c r="F35" s="13"/>
      <c r="G35" s="47">
        <v>-198654</v>
      </c>
    </row>
    <row r="36" spans="1:8" ht="13" x14ac:dyDescent="0.3">
      <c r="A36" s="5"/>
      <c r="B36" s="17" t="s">
        <v>45</v>
      </c>
      <c r="C36" s="48"/>
      <c r="D36" s="48"/>
      <c r="E36" s="48">
        <f>SUM(E32:E35)</f>
        <v>-3275782</v>
      </c>
      <c r="F36" s="17"/>
      <c r="G36" s="48">
        <f>SUM(G32:G35)</f>
        <v>-2984412</v>
      </c>
    </row>
    <row r="37" spans="1:8" ht="12.5" x14ac:dyDescent="0.25">
      <c r="A37" s="5"/>
      <c r="B37" s="20"/>
      <c r="C37" s="20"/>
      <c r="D37" s="20"/>
      <c r="E37" s="40"/>
      <c r="F37" s="12"/>
      <c r="G37" s="40"/>
    </row>
    <row r="38" spans="1:8" ht="13.5" thickBot="1" x14ac:dyDescent="0.35">
      <c r="A38" s="5"/>
      <c r="B38" s="17" t="s">
        <v>63</v>
      </c>
      <c r="C38" s="18"/>
      <c r="D38" s="48"/>
      <c r="E38" s="19">
        <f>E17-E24-E29-E36</f>
        <v>28852944</v>
      </c>
      <c r="F38" s="17"/>
      <c r="G38" s="19">
        <f>G17-G24-G29-G36</f>
        <v>25180274</v>
      </c>
    </row>
    <row r="39" spans="1:8" ht="13" thickTop="1" x14ac:dyDescent="0.25">
      <c r="A39" s="5"/>
      <c r="B39" s="20"/>
      <c r="C39" s="20"/>
      <c r="D39" s="20"/>
      <c r="E39" s="40"/>
      <c r="F39" s="12"/>
      <c r="G39" s="40"/>
    </row>
    <row r="40" spans="1:8" ht="13" x14ac:dyDescent="0.3">
      <c r="A40" s="5"/>
      <c r="B40" s="13" t="s">
        <v>64</v>
      </c>
      <c r="C40" s="46"/>
      <c r="D40" s="48"/>
      <c r="E40" s="47">
        <v>8276175</v>
      </c>
      <c r="F40" s="13"/>
      <c r="G40" s="47">
        <v>7307064</v>
      </c>
    </row>
    <row r="41" spans="1:8" ht="13" x14ac:dyDescent="0.3">
      <c r="A41" s="5"/>
      <c r="B41" s="17" t="s">
        <v>65</v>
      </c>
      <c r="C41" s="51"/>
      <c r="D41" s="48"/>
      <c r="E41" s="51">
        <f>E38-E40</f>
        <v>20576769</v>
      </c>
      <c r="F41" s="17"/>
      <c r="G41" s="51">
        <f>G38-G40</f>
        <v>17873210</v>
      </c>
    </row>
    <row r="42" spans="1:8" ht="12.5" x14ac:dyDescent="0.25">
      <c r="A42" s="5"/>
      <c r="B42" s="20"/>
      <c r="C42" s="20"/>
      <c r="D42" s="20"/>
      <c r="E42" s="40"/>
      <c r="F42" s="12"/>
      <c r="G42" s="40"/>
    </row>
    <row r="43" spans="1:8" ht="13" x14ac:dyDescent="0.3">
      <c r="A43" s="5"/>
      <c r="B43" s="17" t="s">
        <v>66</v>
      </c>
      <c r="C43" s="50"/>
      <c r="D43" s="48"/>
      <c r="E43" s="50">
        <v>-379</v>
      </c>
      <c r="F43" s="17"/>
      <c r="G43" s="50">
        <v>-926</v>
      </c>
    </row>
    <row r="44" spans="1:8" ht="12.5" x14ac:dyDescent="0.25">
      <c r="A44" s="5"/>
      <c r="B44" s="20"/>
      <c r="C44" s="20"/>
      <c r="D44" s="20"/>
      <c r="E44" s="40"/>
      <c r="F44" s="12"/>
      <c r="G44" s="40"/>
    </row>
    <row r="45" spans="1:8" ht="13.5" thickBot="1" x14ac:dyDescent="0.35">
      <c r="A45" s="5"/>
      <c r="B45" s="17" t="s">
        <v>67</v>
      </c>
      <c r="C45" s="18"/>
      <c r="D45" s="48"/>
      <c r="E45" s="19">
        <f>E41-E43</f>
        <v>20577148</v>
      </c>
      <c r="F45" s="17"/>
      <c r="G45" s="19">
        <f>G41-G43</f>
        <v>17874136</v>
      </c>
    </row>
    <row r="46" spans="1:8" ht="13.5" thickTop="1" x14ac:dyDescent="0.3">
      <c r="A46" s="5"/>
      <c r="B46" s="13"/>
      <c r="C46" s="41"/>
      <c r="D46" s="48"/>
      <c r="E46" s="41"/>
      <c r="F46" s="13"/>
      <c r="G46" s="41"/>
    </row>
    <row r="47" spans="1:8" ht="13" x14ac:dyDescent="0.3">
      <c r="A47" s="52"/>
      <c r="B47" s="17" t="s">
        <v>68</v>
      </c>
      <c r="C47" s="53"/>
      <c r="D47" s="48"/>
      <c r="E47" s="53">
        <f>E45/1000000</f>
        <v>20.577148000000001</v>
      </c>
      <c r="F47" s="17"/>
      <c r="G47" s="53">
        <f>G45/1000000</f>
        <v>17.874136</v>
      </c>
      <c r="H47" s="54"/>
    </row>
    <row r="48" spans="1:8" ht="12.5" x14ac:dyDescent="0.25">
      <c r="A48" s="5"/>
      <c r="B48" s="10"/>
      <c r="C48" s="10"/>
      <c r="D48" s="10"/>
      <c r="E48" s="40"/>
      <c r="F48" s="12"/>
      <c r="G48" s="40"/>
    </row>
    <row r="49" spans="1:8" ht="12.5" x14ac:dyDescent="0.25">
      <c r="A49" s="5"/>
      <c r="B49" s="20"/>
      <c r="C49" s="20"/>
      <c r="D49" s="20"/>
      <c r="E49" s="40"/>
      <c r="F49" s="12"/>
      <c r="G49" s="40"/>
    </row>
    <row r="50" spans="1:8" ht="63.75" customHeight="1" x14ac:dyDescent="0.25">
      <c r="A50" s="5"/>
      <c r="B50" s="27"/>
      <c r="C50" s="5"/>
      <c r="D50" s="27"/>
      <c r="E50" s="28"/>
      <c r="F50" s="28"/>
      <c r="G50" s="28"/>
    </row>
    <row r="51" spans="1:8" ht="11.5" hidden="1" x14ac:dyDescent="0.25">
      <c r="A51" s="29"/>
      <c r="B51" s="30" t="s">
        <v>36</v>
      </c>
      <c r="C51" s="29"/>
      <c r="D51" s="30" t="s">
        <v>37</v>
      </c>
      <c r="E51" s="31" t="s">
        <v>38</v>
      </c>
      <c r="F51" s="31"/>
      <c r="G51" s="31"/>
      <c r="H51" s="55"/>
    </row>
    <row r="52" spans="1:8" ht="23" hidden="1" x14ac:dyDescent="0.25">
      <c r="A52" s="29"/>
      <c r="B52" s="32" t="s">
        <v>39</v>
      </c>
      <c r="C52" s="29"/>
      <c r="D52" s="32" t="s">
        <v>40</v>
      </c>
      <c r="E52" s="33" t="s">
        <v>41</v>
      </c>
      <c r="F52" s="33"/>
      <c r="G52" s="33"/>
      <c r="H52" s="55"/>
    </row>
    <row r="53" spans="1:8" ht="11.5" hidden="1" x14ac:dyDescent="0.25">
      <c r="A53" s="29"/>
      <c r="B53" s="34"/>
      <c r="C53" s="29"/>
      <c r="D53" s="34"/>
      <c r="E53" s="35"/>
      <c r="F53" s="35"/>
      <c r="G53" s="35"/>
      <c r="H53" s="55"/>
    </row>
    <row r="54" spans="1:8" s="59" customFormat="1" ht="2.15" hidden="1" customHeight="1" x14ac:dyDescent="0.2">
      <c r="A54" s="56"/>
      <c r="B54" s="56"/>
      <c r="C54" s="56"/>
      <c r="D54" s="56"/>
      <c r="E54" s="57"/>
      <c r="F54" s="58"/>
      <c r="G54" s="57"/>
    </row>
  </sheetData>
  <mergeCells count="13">
    <mergeCell ref="E53:G53"/>
    <mergeCell ref="B7:D7"/>
    <mergeCell ref="B19:D19"/>
    <mergeCell ref="B48:D48"/>
    <mergeCell ref="E50:G50"/>
    <mergeCell ref="E51:G51"/>
    <mergeCell ref="E52:G52"/>
    <mergeCell ref="A1:G1"/>
    <mergeCell ref="A2:G2"/>
    <mergeCell ref="A3:G3"/>
    <mergeCell ref="A4:G4"/>
    <mergeCell ref="B5:G5"/>
    <mergeCell ref="B6:D6"/>
  </mergeCells>
  <printOptions horizontalCentered="1"/>
  <pageMargins left="0.52" right="0.51" top="0.54" bottom="0.51" header="0" footer="0"/>
  <pageSetup scale="9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2024-12-09T17:36:48Z</dcterms:created>
  <dcterms:modified xsi:type="dcterms:W3CDTF">2024-12-09T17:37:52Z</dcterms:modified>
</cp:coreProperties>
</file>