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13_ncr:1_{8653E062-C011-4C9E-BD90-55B3F63360FB}" xr6:coauthVersionLast="47" xr6:coauthVersionMax="47" xr10:uidLastSave="{00000000-0000-0000-0000-000000000000}"/>
  <bookViews>
    <workbookView xWindow="-120" yWindow="-120" windowWidth="20730" windowHeight="11160" xr2:uid="{06D20B3F-3FD4-4A2D-B97C-D9F9F6CA005C}"/>
  </bookViews>
  <sheets>
    <sheet name="BG Y ER Noviembre 2024" sheetId="1" r:id="rId1"/>
  </sheets>
  <externalReferences>
    <externalReference r:id="rId2"/>
  </externalReferences>
  <definedNames>
    <definedName name="_xlnm.Print_Area" localSheetId="0">'BG Y ER Noviembre 2024'!$A$1:$E$118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C51" i="1"/>
  <c r="E49" i="1"/>
  <c r="C49" i="1"/>
  <c r="C46" i="1"/>
  <c r="E46" i="1"/>
  <c r="E44" i="1"/>
  <c r="C44" i="1"/>
  <c r="E43" i="1"/>
  <c r="C43" i="1"/>
  <c r="C31" i="1"/>
  <c r="C40" i="1" s="1"/>
  <c r="E31" i="1"/>
  <c r="E40" i="1" s="1"/>
  <c r="E18" i="1"/>
  <c r="C18" i="1"/>
  <c r="C17" i="1"/>
  <c r="E13" i="1"/>
  <c r="C13" i="1"/>
  <c r="E12" i="1"/>
  <c r="C12" i="1"/>
  <c r="E28" i="1" l="1"/>
  <c r="C28" i="1"/>
  <c r="E53" i="1"/>
  <c r="E54" i="1" s="1"/>
  <c r="C53" i="1"/>
  <c r="C54" i="1" s="1"/>
</calcChain>
</file>

<file path=xl/sharedStrings.xml><?xml version="1.0" encoding="utf-8"?>
<sst xmlns="http://schemas.openxmlformats.org/spreadsheetml/2006/main" count="77" uniqueCount="75">
  <si>
    <t>BANCO HIPOTECARIO DE EL SALVADOR, S.A.</t>
  </si>
  <si>
    <t>ESTADO DE SITUACIÓN FINANCIERA</t>
  </si>
  <si>
    <t>AL 30 DE NOVIEMBRE DE 2024 Y AL 31 DE DICIEMBRE 2023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</si>
  <si>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</si>
  <si>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</si>
  <si>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</si>
  <si>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</si>
  <si>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</t>
  </si>
  <si>
    <t xml:space="preserve">     A valor Razonable con cambio en resultado 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</si>
  <si>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</si>
  <si>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</si>
  <si>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</si>
  <si>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</si>
  <si>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</si>
  <si>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</si>
  <si>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</si>
  <si>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</si>
  <si>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</si>
  <si>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</si>
  <si>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</si>
  <si>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</si>
  <si>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</si>
  <si>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</si>
  <si>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</si>
  <si>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</si>
  <si>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</si>
  <si>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</si>
  <si>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</si>
  <si>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</si>
  <si>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</si>
  <si>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</si>
  <si>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</si>
  <si>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</si>
  <si>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</si>
  <si>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</si>
  <si>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</si>
  <si>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</si>
  <si>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</si>
  <si>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</si>
  <si>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</si>
  <si>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</si>
  <si>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</si>
  <si>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</si>
  <si>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</si>
  <si>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</si>
  <si>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</si>
  <si>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</si>
  <si>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</si>
  <si>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DEL 01 DE ENERO AL 30 DE NOVIEMBRE DE 2024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</si>
  <si>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</si>
  <si>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</si>
  <si>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</si>
  <si>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</si>
  <si>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</si>
  <si>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</si>
  <si>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</si>
  <si>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</si>
  <si>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</si>
  <si>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</si>
  <si>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</si>
  <si>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</si>
  <si>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</si>
  <si>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</si>
  <si>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</si>
  <si>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</si>
  <si>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</si>
  <si>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</si>
  <si>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</si>
  <si>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</si>
  <si>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</si>
  <si>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</si>
  <si>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depreación y amortización</t>
  </si>
  <si>
    <t>Utilidad antes de impuestos</t>
  </si>
  <si>
    <t>Gastos por impuestos sobres las ganancias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</si>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</sst>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0_);_([$$-409]* \(#,##0.000\);_([$$-409]* &quot;-&quot;??_);_(@_)"/>
    <numFmt numFmtId="171" formatCode="_(&quot;$&quot;* #,##0.00_);_(&quot;$&quot;* \(#,##0.00\);_(&quot;$&quot;* &quot;-&quot;??_);_(@_)"/>
    <numFmt numFmtId="172" formatCode="_([$$-409]* #,##0.00_);_([$$-409]* \(#,##0.00\);_([$$-409]* &quot;-&quot;??_);_(@_)"/>
    <numFmt numFmtId="173" formatCode="0.0"/>
    <numFmt numFmtId="174" formatCode="_([$$-409]* #,##0.0000_);_([$$-409]* \(#,##0.0000\);_([$$-409]* &quot;-&quot;??_);_(@_)"/>
    <numFmt numFmtId="175" formatCode="_-[$$-409]* #,##0.0_ ;_-[$$-409]* \-#,##0.0\ ;_-[$$-409]* &quot;-&quot;????_ ;_-@_ 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64" fontId="10" fillId="0" borderId="0" xfId="1" applyNumberFormat="1" applyFont="1"/>
    <xf numFmtId="164" fontId="11" fillId="0" borderId="0" xfId="1" applyNumberFormat="1" applyFont="1"/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170" fontId="1" fillId="0" borderId="0" xfId="1" applyNumberFormat="1"/>
    <xf numFmtId="171" fontId="11" fillId="0" borderId="0" xfId="1" applyNumberFormat="1" applyFont="1"/>
    <xf numFmtId="0" fontId="9" fillId="0" borderId="0" xfId="1" applyFont="1" applyAlignment="1">
      <alignment vertical="center" wrapText="1"/>
    </xf>
    <xf numFmtId="164" fontId="10" fillId="0" borderId="2" xfId="1" applyNumberFormat="1" applyFont="1" applyBorder="1"/>
    <xf numFmtId="4" fontId="1" fillId="0" borderId="0" xfId="1" applyNumberFormat="1"/>
    <xf numFmtId="44" fontId="9" fillId="0" borderId="0" xfId="2" applyFont="1"/>
    <xf numFmtId="172" fontId="1" fillId="0" borderId="0" xfId="1" applyNumberFormat="1"/>
    <xf numFmtId="164" fontId="12" fillId="0" borderId="0" xfId="1" applyNumberFormat="1" applyFont="1"/>
    <xf numFmtId="173" fontId="1" fillId="0" borderId="0" xfId="1" applyNumberFormat="1"/>
    <xf numFmtId="164" fontId="10" fillId="0" borderId="3" xfId="1" applyNumberFormat="1" applyFont="1" applyBorder="1"/>
    <xf numFmtId="164" fontId="1" fillId="0" borderId="0" xfId="1" applyNumberFormat="1"/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justify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4" fontId="1" fillId="0" borderId="0" xfId="1" applyNumberFormat="1" applyAlignment="1">
      <alignment horizontal="left" indent="1"/>
    </xf>
    <xf numFmtId="0" fontId="15" fillId="0" borderId="0" xfId="1" applyFont="1" applyAlignment="1">
      <alignment vertical="center" wrapText="1"/>
    </xf>
    <xf numFmtId="44" fontId="9" fillId="0" borderId="3" xfId="1" applyNumberFormat="1" applyFont="1" applyBorder="1"/>
    <xf numFmtId="175" fontId="1" fillId="0" borderId="0" xfId="1" applyNumberFormat="1"/>
    <xf numFmtId="175" fontId="9" fillId="0" borderId="0" xfId="1" applyNumberFormat="1" applyFont="1"/>
    <xf numFmtId="165" fontId="9" fillId="0" borderId="3" xfId="1" applyNumberFormat="1" applyFont="1" applyBorder="1"/>
    <xf numFmtId="0" fontId="14" fillId="0" borderId="0" xfId="1" applyFont="1" applyAlignment="1">
      <alignment vertical="top" wrapText="1"/>
    </xf>
    <xf numFmtId="165" fontId="1" fillId="0" borderId="3" xfId="1" applyNumberFormat="1" applyBorder="1"/>
    <xf numFmtId="175" fontId="9" fillId="0" borderId="3" xfId="1" applyNumberFormat="1" applyFont="1" applyBorder="1"/>
    <xf numFmtId="0" fontId="1" fillId="0" borderId="0" xfId="1" applyAlignment="1">
      <alignment vertical="top" wrapText="1"/>
    </xf>
    <xf numFmtId="165" fontId="1" fillId="0" borderId="1" xfId="1" applyNumberFormat="1" applyBorder="1"/>
    <xf numFmtId="175" fontId="1" fillId="0" borderId="1" xfId="1" applyNumberFormat="1" applyBorder="1"/>
    <xf numFmtId="175" fontId="9" fillId="0" borderId="2" xfId="1" applyNumberFormat="1" applyFont="1" applyBorder="1"/>
    <xf numFmtId="168" fontId="1" fillId="0" borderId="0" xfId="2" applyNumberFormat="1" applyFont="1" applyFill="1" applyBorder="1"/>
    <xf numFmtId="44" fontId="1" fillId="0" borderId="0" xfId="2" applyFont="1" applyFill="1" applyBorder="1"/>
    <xf numFmtId="44" fontId="9" fillId="0" borderId="0" xfId="2" applyFont="1" applyFill="1" applyBorder="1" applyAlignment="1">
      <alignment vertical="center" wrapText="1"/>
    </xf>
    <xf numFmtId="175" fontId="10" fillId="0" borderId="0" xfId="1" applyNumberFormat="1" applyFont="1"/>
    <xf numFmtId="0" fontId="6" fillId="0" borderId="0" xfId="1" applyFont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0" xfId="1" applyBorder="1"/>
  </cellXfs>
  <cellStyles count="3">
    <cellStyle name="Moneda 2" xfId="2" xr:uid="{2514FB85-82C5-4442-ACFF-AF3E7C8B494D}"/>
    <cellStyle name="Normal" xfId="0" builtinId="0"/>
    <cellStyle name="Normal 2" xfId="1" xr:uid="{EF3F15D0-14C7-4A45-830C-0A002FFCB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28576</xdr:rowOff>
    </xdr:from>
    <xdr:to>
      <xdr:col>1</xdr:col>
      <xdr:colOff>1123950</xdr:colOff>
      <xdr:row>63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FB9ED3-C438-4453-A649-DCD4B345B70D}"/>
            </a:ext>
          </a:extLst>
        </xdr:cNvPr>
        <xdr:cNvSpPr txBox="1"/>
      </xdr:nvSpPr>
      <xdr:spPr>
        <a:xfrm>
          <a:off x="0" y="11753851"/>
          <a:ext cx="1952625" cy="4572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1790700</xdr:colOff>
      <xdr:row>60</xdr:row>
      <xdr:rowOff>38101</xdr:rowOff>
    </xdr:from>
    <xdr:to>
      <xdr:col>2</xdr:col>
      <xdr:colOff>400050</xdr:colOff>
      <xdr:row>63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D961E34-DFC2-4849-A188-64261A27752F}"/>
            </a:ext>
          </a:extLst>
        </xdr:cNvPr>
        <xdr:cNvSpPr txBox="1"/>
      </xdr:nvSpPr>
      <xdr:spPr>
        <a:xfrm>
          <a:off x="2619375" y="10763251"/>
          <a:ext cx="30384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628650</xdr:colOff>
      <xdr:row>60</xdr:row>
      <xdr:rowOff>38101</xdr:rowOff>
    </xdr:from>
    <xdr:to>
      <xdr:col>4</xdr:col>
      <xdr:colOff>1047751</xdr:colOff>
      <xdr:row>63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7D6B534-906F-4DAD-ACD7-C2644F5519D2}"/>
            </a:ext>
          </a:extLst>
        </xdr:cNvPr>
        <xdr:cNvSpPr txBox="1"/>
      </xdr:nvSpPr>
      <xdr:spPr>
        <a:xfrm>
          <a:off x="5886450" y="11763376"/>
          <a:ext cx="2085976" cy="5143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0</xdr:col>
      <xdr:colOff>0</xdr:colOff>
      <xdr:row>59</xdr:row>
      <xdr:rowOff>152400</xdr:rowOff>
    </xdr:from>
    <xdr:to>
      <xdr:col>1</xdr:col>
      <xdr:colOff>1123950</xdr:colOff>
      <xdr:row>59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A6A940B-F003-4CD5-B322-57D2DDD93516}"/>
            </a:ext>
          </a:extLst>
        </xdr:cNvPr>
        <xdr:cNvCxnSpPr/>
      </xdr:nvCxnSpPr>
      <xdr:spPr bwMode="auto">
        <a:xfrm>
          <a:off x="0" y="1071562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1724025</xdr:colOff>
      <xdr:row>59</xdr:row>
      <xdr:rowOff>152400</xdr:rowOff>
    </xdr:from>
    <xdr:to>
      <xdr:col>2</xdr:col>
      <xdr:colOff>381000</xdr:colOff>
      <xdr:row>59</xdr:row>
      <xdr:rowOff>152400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7F63295-B78B-4A15-9305-E06CB8E85D36}"/>
            </a:ext>
          </a:extLst>
        </xdr:cNvPr>
        <xdr:cNvCxnSpPr/>
      </xdr:nvCxnSpPr>
      <xdr:spPr bwMode="auto">
        <a:xfrm>
          <a:off x="2552700" y="10715625"/>
          <a:ext cx="3086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742950</xdr:colOff>
      <xdr:row>59</xdr:row>
      <xdr:rowOff>152400</xdr:rowOff>
    </xdr:from>
    <xdr:to>
      <xdr:col>4</xdr:col>
      <xdr:colOff>981075</xdr:colOff>
      <xdr:row>60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A307B9C-98DD-4565-B637-A3E172D03C07}"/>
            </a:ext>
          </a:extLst>
        </xdr:cNvPr>
        <xdr:cNvCxnSpPr/>
      </xdr:nvCxnSpPr>
      <xdr:spPr bwMode="auto">
        <a:xfrm flipV="1">
          <a:off x="6000750" y="10715625"/>
          <a:ext cx="19050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F4A989B8-7318-474A-86F8-EC0590C8BE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676275</xdr:colOff>
      <xdr:row>113</xdr:row>
      <xdr:rowOff>76200</xdr:rowOff>
    </xdr:from>
    <xdr:to>
      <xdr:col>1</xdr:col>
      <xdr:colOff>1857375</xdr:colOff>
      <xdr:row>116</xdr:row>
      <xdr:rowOff>142874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6DD3030-7BD5-42D9-93D3-90895E77A20C}"/>
            </a:ext>
          </a:extLst>
        </xdr:cNvPr>
        <xdr:cNvSpPr txBox="1"/>
      </xdr:nvSpPr>
      <xdr:spPr>
        <a:xfrm>
          <a:off x="676275" y="8801100"/>
          <a:ext cx="20097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1790701</xdr:colOff>
      <xdr:row>113</xdr:row>
      <xdr:rowOff>76202</xdr:rowOff>
    </xdr:from>
    <xdr:to>
      <xdr:col>2</xdr:col>
      <xdr:colOff>247651</xdr:colOff>
      <xdr:row>116</xdr:row>
      <xdr:rowOff>123825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BD73A348-F813-41DD-83D1-5D33EDD9CD74}"/>
            </a:ext>
          </a:extLst>
        </xdr:cNvPr>
        <xdr:cNvSpPr txBox="1"/>
      </xdr:nvSpPr>
      <xdr:spPr>
        <a:xfrm>
          <a:off x="2619376" y="8801102"/>
          <a:ext cx="2886075" cy="53339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219075</xdr:colOff>
      <xdr:row>113</xdr:row>
      <xdr:rowOff>38101</xdr:rowOff>
    </xdr:from>
    <xdr:to>
      <xdr:col>4</xdr:col>
      <xdr:colOff>1066801</xdr:colOff>
      <xdr:row>116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87109100-7DD4-4C41-AF63-4CCCFF72594F}"/>
            </a:ext>
          </a:extLst>
        </xdr:cNvPr>
        <xdr:cNvSpPr txBox="1"/>
      </xdr:nvSpPr>
      <xdr:spPr>
        <a:xfrm>
          <a:off x="5476875" y="8763001"/>
          <a:ext cx="2514601" cy="5429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95251</xdr:colOff>
      <xdr:row>113</xdr:row>
      <xdr:rowOff>38100</xdr:rowOff>
    </xdr:from>
    <xdr:to>
      <xdr:col>1</xdr:col>
      <xdr:colOff>1771651</xdr:colOff>
      <xdr:row>113</xdr:row>
      <xdr:rowOff>38100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DDFD8CFD-F37B-4A39-B808-640AA4658AE7}"/>
            </a:ext>
          </a:extLst>
        </xdr:cNvPr>
        <xdr:cNvCxnSpPr/>
      </xdr:nvCxnSpPr>
      <xdr:spPr bwMode="auto">
        <a:xfrm>
          <a:off x="923926" y="876300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295276</xdr:colOff>
      <xdr:row>113</xdr:row>
      <xdr:rowOff>38100</xdr:rowOff>
    </xdr:from>
    <xdr:to>
      <xdr:col>4</xdr:col>
      <xdr:colOff>952500</xdr:colOff>
      <xdr:row>113</xdr:row>
      <xdr:rowOff>38100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81122010-769F-4112-840A-E0D6B68C93D6}"/>
            </a:ext>
          </a:extLst>
        </xdr:cNvPr>
        <xdr:cNvCxnSpPr/>
      </xdr:nvCxnSpPr>
      <xdr:spPr bwMode="auto">
        <a:xfrm>
          <a:off x="5553076" y="8763000"/>
          <a:ext cx="232409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2162175</xdr:colOff>
      <xdr:row>113</xdr:row>
      <xdr:rowOff>38100</xdr:rowOff>
    </xdr:from>
    <xdr:to>
      <xdr:col>2</xdr:col>
      <xdr:colOff>57149</xdr:colOff>
      <xdr:row>113</xdr:row>
      <xdr:rowOff>38100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722CFDB1-4848-4B28-9463-4AAD30053205}"/>
            </a:ext>
          </a:extLst>
        </xdr:cNvPr>
        <xdr:cNvCxnSpPr/>
      </xdr:nvCxnSpPr>
      <xdr:spPr bwMode="auto">
        <a:xfrm>
          <a:off x="2990850" y="8763000"/>
          <a:ext cx="232409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65</xdr:row>
      <xdr:rowOff>0</xdr:rowOff>
    </xdr:from>
    <xdr:to>
      <xdr:col>1</xdr:col>
      <xdr:colOff>3172605</xdr:colOff>
      <xdr:row>68</xdr:row>
      <xdr:rowOff>107108</xdr:rowOff>
    </xdr:to>
    <xdr:pic>
      <xdr:nvPicPr>
        <xdr:cNvPr id="31" name="Imagen 30" descr="Icono&#10;&#10;Descripción generada automáticamente">
          <a:extLst>
            <a:ext uri="{FF2B5EF4-FFF2-40B4-BE49-F238E27FC236}">
              <a16:creationId xmlns:a16="http://schemas.microsoft.com/office/drawing/2014/main" id="{09340AC0-3948-421C-994D-8C697FE83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63600" y="13293725"/>
          <a:ext cx="3134505" cy="583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17.%20EFBolsa\2024\EF%2030%20NOVIEMBRE%20DE%202024%20-%20ANEXOS.xlsx" TargetMode="External"/><Relationship Id="rId1" Type="http://schemas.openxmlformats.org/officeDocument/2006/relationships/externalLinkPath" Target="/Users/Silvano.Garcia/AppData/Local/Microsoft/Windows/INetCache/Content.Outlook/52KPWXI4/EF%2030%20NOVIEMBRE%20DE%202024%20-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0-11-2024"/>
      <sheetName val="31-12-2023"/>
      <sheetName val="Alimenta-1"/>
      <sheetName val="Estado de situación financiera"/>
      <sheetName val="Alimenta-2"/>
      <sheetName val="Estado de Resultados Integral"/>
    </sheetNames>
    <sheetDataSet>
      <sheetData sheetId="0"/>
      <sheetData sheetId="1"/>
      <sheetData sheetId="2">
        <row r="9">
          <cell r="D9">
            <v>287600567.81</v>
          </cell>
          <cell r="F9">
            <v>283687904.44999999</v>
          </cell>
        </row>
        <row r="19">
          <cell r="D19">
            <v>0</v>
          </cell>
        </row>
        <row r="113">
          <cell r="D113">
            <v>-121403222</v>
          </cell>
          <cell r="F113">
            <v>-121403222</v>
          </cell>
        </row>
        <row r="116">
          <cell r="F116">
            <v>-20836368.32</v>
          </cell>
        </row>
        <row r="126">
          <cell r="D126">
            <v>-30233986.649999999</v>
          </cell>
        </row>
        <row r="130">
          <cell r="D130">
            <v>-4962298.74</v>
          </cell>
          <cell r="F130">
            <v>-4962298.74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63B8-4F03-49CC-890E-8FEFDD3BD7A2}">
  <sheetPr>
    <tabColor rgb="FFFF0000"/>
  </sheetPr>
  <dimension ref="A1:Q118"/>
  <sheetViews>
    <sheetView showGridLines="0" tabSelected="1" topLeftCell="A40" zoomScaleNormal="100" workbookViewId="0">
      <selection activeCell="B51" sqref="B51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28515625" style="1" bestFit="1" customWidth="1"/>
    <col min="7" max="7" width="14.85546875" style="1" bestFit="1" customWidth="1"/>
    <col min="8" max="8" width="18.570312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2</v>
      </c>
      <c r="C8" s="5"/>
      <c r="F8" s="6"/>
      <c r="G8" s="7"/>
      <c r="H8" s="7"/>
      <c r="I8" s="7"/>
    </row>
    <row r="9" spans="1:13" ht="15" customHeight="1" x14ac:dyDescent="0.2">
      <c r="B9" s="9" t="s">
        <v>3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4</v>
      </c>
      <c r="C11" s="14">
        <v>2024</v>
      </c>
      <c r="D11" s="14"/>
      <c r="E11" s="14">
        <v>2023</v>
      </c>
      <c r="F11" s="13"/>
      <c r="G11" s="13"/>
      <c r="H11" s="13"/>
      <c r="J11" s="13"/>
      <c r="L11" s="13"/>
    </row>
    <row r="12" spans="1:13" ht="15" x14ac:dyDescent="0.25">
      <c r="B12" s="13" t="s">
        <v>5</v>
      </c>
      <c r="C12" s="15">
        <f>('[1]Alimenta-1'!D9/1000)</f>
        <v>287600.56780999998</v>
      </c>
      <c r="D12" s="16"/>
      <c r="E12" s="15">
        <f>'[1]Alimenta-1'!F9/1000</f>
        <v>283687.90444999997</v>
      </c>
      <c r="F12" s="17"/>
      <c r="G12" s="18"/>
      <c r="H12" s="19"/>
      <c r="I12" s="20"/>
      <c r="K12" s="21"/>
      <c r="L12" s="22"/>
    </row>
    <row r="13" spans="1:13" ht="15" x14ac:dyDescent="0.25">
      <c r="B13" s="13" t="s">
        <v>6</v>
      </c>
      <c r="C13" s="15">
        <f>C15+C16</f>
        <v>895170.70882000006</v>
      </c>
      <c r="D13" s="16"/>
      <c r="E13" s="15">
        <f>E15+E16</f>
        <v>909379.93886999995</v>
      </c>
      <c r="F13" s="17"/>
      <c r="G13" s="18"/>
      <c r="H13" s="19"/>
      <c r="I13" s="20"/>
      <c r="K13" s="21"/>
      <c r="L13" s="22"/>
    </row>
    <row r="14" spans="1:13" ht="15" x14ac:dyDescent="0.25">
      <c r="A14" s="1" t="s">
        <v>7</v>
      </c>
      <c r="B14" s="1" t="s">
        <v>8</v>
      </c>
      <c r="C14" s="15">
        <v>0</v>
      </c>
      <c r="D14" s="16"/>
      <c r="E14" s="16">
        <v>0</v>
      </c>
      <c r="G14" s="18"/>
      <c r="H14" s="19"/>
      <c r="I14" s="20"/>
      <c r="K14" s="21"/>
      <c r="L14" s="22"/>
    </row>
    <row r="15" spans="1:13" ht="15" x14ac:dyDescent="0.25">
      <c r="B15" s="1" t="s">
        <v>9</v>
      </c>
      <c r="C15" s="16">
        <v>886352.10519000003</v>
      </c>
      <c r="D15" s="16"/>
      <c r="E15" s="16">
        <v>901032.48517</v>
      </c>
      <c r="F15" s="17"/>
      <c r="G15" s="23"/>
      <c r="H15" s="19"/>
      <c r="I15" s="20"/>
      <c r="K15" s="21"/>
      <c r="L15" s="22"/>
    </row>
    <row r="16" spans="1:13" ht="15" x14ac:dyDescent="0.25">
      <c r="B16" s="1" t="s">
        <v>10</v>
      </c>
      <c r="C16" s="16">
        <v>8818.6036300000014</v>
      </c>
      <c r="D16" s="16"/>
      <c r="E16" s="16">
        <v>8347.4537</v>
      </c>
      <c r="F16" s="17"/>
      <c r="G16" s="23"/>
      <c r="H16" s="19"/>
      <c r="I16" s="20"/>
      <c r="K16" s="21"/>
      <c r="L16" s="22"/>
    </row>
    <row r="17" spans="1:12" ht="15" x14ac:dyDescent="0.25">
      <c r="B17" s="13" t="s">
        <v>11</v>
      </c>
      <c r="C17" s="15">
        <f>'[1]Alimenta-1'!D19/1000</f>
        <v>0</v>
      </c>
      <c r="D17" s="16"/>
      <c r="E17" s="15">
        <v>1182.75046</v>
      </c>
      <c r="F17" s="17"/>
      <c r="G17" s="18"/>
      <c r="H17" s="19"/>
      <c r="I17" s="20"/>
      <c r="K17" s="21"/>
      <c r="L17" s="22"/>
    </row>
    <row r="18" spans="1:12" ht="15" x14ac:dyDescent="0.25">
      <c r="B18" s="1" t="s">
        <v>12</v>
      </c>
      <c r="C18" s="15">
        <f>C19+C20+C21+C22</f>
        <v>1022043.0577000001</v>
      </c>
      <c r="D18" s="16"/>
      <c r="E18" s="15">
        <f>E19+E20+E21+E22</f>
        <v>1026867.41293</v>
      </c>
      <c r="F18" s="17"/>
      <c r="G18" s="18"/>
      <c r="H18" s="19"/>
      <c r="I18" s="20"/>
      <c r="K18" s="21"/>
      <c r="L18" s="22"/>
    </row>
    <row r="19" spans="1:12" ht="15" x14ac:dyDescent="0.25">
      <c r="B19" s="1" t="s">
        <v>13</v>
      </c>
      <c r="C19" s="16">
        <v>72282.991650000011</v>
      </c>
      <c r="D19" s="16"/>
      <c r="E19" s="16">
        <v>80572.115609999993</v>
      </c>
      <c r="F19" s="17"/>
      <c r="G19" s="23"/>
      <c r="H19" s="19"/>
      <c r="I19" s="20"/>
      <c r="K19" s="21"/>
      <c r="L19" s="22"/>
    </row>
    <row r="20" spans="1:12" ht="15" x14ac:dyDescent="0.25">
      <c r="B20" s="1" t="s">
        <v>14</v>
      </c>
      <c r="C20" s="16">
        <v>954396.21919000009</v>
      </c>
      <c r="D20" s="16"/>
      <c r="E20" s="16">
        <v>958170.12416999997</v>
      </c>
      <c r="F20" s="17"/>
      <c r="G20" s="23"/>
      <c r="H20" s="19"/>
      <c r="I20" s="20"/>
      <c r="K20" s="21"/>
      <c r="L20" s="22"/>
    </row>
    <row r="21" spans="1:12" ht="15" x14ac:dyDescent="0.25">
      <c r="B21" s="1" t="s">
        <v>15</v>
      </c>
      <c r="C21" s="16">
        <v>35768.511659999996</v>
      </c>
      <c r="D21" s="16"/>
      <c r="E21" s="16">
        <v>22588.354920000002</v>
      </c>
      <c r="F21" s="17"/>
      <c r="G21" s="23"/>
      <c r="H21" s="19"/>
      <c r="I21" s="20"/>
      <c r="K21" s="21"/>
      <c r="L21" s="22"/>
    </row>
    <row r="22" spans="1:12" ht="15" x14ac:dyDescent="0.25">
      <c r="B22" s="1" t="s">
        <v>16</v>
      </c>
      <c r="C22" s="24">
        <v>-40404.664799999999</v>
      </c>
      <c r="D22" s="16"/>
      <c r="E22" s="24">
        <v>-34463.181770000003</v>
      </c>
      <c r="F22" s="17"/>
      <c r="G22" s="23"/>
      <c r="H22" s="19"/>
      <c r="I22" s="20"/>
      <c r="K22" s="21"/>
      <c r="L22" s="22"/>
    </row>
    <row r="23" spans="1:12" ht="15" x14ac:dyDescent="0.25">
      <c r="B23" s="13" t="s">
        <v>17</v>
      </c>
      <c r="C23" s="15">
        <v>14185.83747</v>
      </c>
      <c r="D23" s="16"/>
      <c r="E23" s="15">
        <v>20077.826900000004</v>
      </c>
      <c r="F23" s="17"/>
      <c r="G23" s="18"/>
      <c r="H23" s="19"/>
      <c r="I23" s="20"/>
      <c r="K23" s="21"/>
      <c r="L23" s="22"/>
    </row>
    <row r="24" spans="1:12" ht="15" x14ac:dyDescent="0.25">
      <c r="B24" s="13" t="s">
        <v>18</v>
      </c>
      <c r="C24" s="15">
        <v>21891.401830000006</v>
      </c>
      <c r="D24" s="16"/>
      <c r="E24" s="15">
        <v>16819.139229999997</v>
      </c>
      <c r="F24" s="17"/>
      <c r="G24" s="18"/>
      <c r="H24" s="19"/>
      <c r="I24" s="20"/>
      <c r="K24" s="21"/>
      <c r="L24" s="22"/>
    </row>
    <row r="25" spans="1:12" ht="15" x14ac:dyDescent="0.25">
      <c r="B25" s="13" t="s">
        <v>19</v>
      </c>
      <c r="C25" s="15">
        <v>7323.7101900000007</v>
      </c>
      <c r="D25" s="16"/>
      <c r="E25" s="15">
        <v>7476.3319499999998</v>
      </c>
      <c r="F25" s="17"/>
      <c r="G25" s="18"/>
      <c r="H25" s="19"/>
      <c r="I25" s="20"/>
      <c r="K25" s="21"/>
      <c r="L25" s="22"/>
    </row>
    <row r="26" spans="1:12" ht="15" x14ac:dyDescent="0.25">
      <c r="B26" s="13" t="s">
        <v>20</v>
      </c>
      <c r="C26" s="15">
        <v>114.28</v>
      </c>
      <c r="D26" s="16"/>
      <c r="E26" s="15">
        <v>114.28</v>
      </c>
      <c r="F26" s="17"/>
      <c r="G26" s="18"/>
      <c r="H26" s="19"/>
      <c r="I26" s="20"/>
      <c r="K26" s="21"/>
      <c r="L26" s="22"/>
    </row>
    <row r="27" spans="1:12" ht="15" x14ac:dyDescent="0.25">
      <c r="B27" s="13" t="s">
        <v>21</v>
      </c>
      <c r="C27" s="15">
        <v>1351.27593</v>
      </c>
      <c r="D27" s="16"/>
      <c r="E27" s="15">
        <v>824.99464</v>
      </c>
      <c r="F27" s="17"/>
      <c r="G27" s="18"/>
      <c r="I27" s="20"/>
      <c r="K27" s="21"/>
      <c r="L27" s="22"/>
    </row>
    <row r="28" spans="1:12" ht="15.75" customHeight="1" thickBot="1" x14ac:dyDescent="0.3">
      <c r="B28" s="25" t="s">
        <v>22</v>
      </c>
      <c r="C28" s="26">
        <f>C12+C13+C17+C18+C23+C24+C25+C26+C27</f>
        <v>2249680.8397499998</v>
      </c>
      <c r="D28" s="15"/>
      <c r="E28" s="26">
        <f>E12+E13+E17+E18+E23+E24+E25+E26+E27</f>
        <v>2266430.5794299999</v>
      </c>
      <c r="F28" s="17"/>
      <c r="G28" s="27"/>
      <c r="H28" s="21"/>
      <c r="K28" s="28"/>
      <c r="L28" s="17"/>
    </row>
    <row r="29" spans="1:12" ht="15.75" thickTop="1" x14ac:dyDescent="0.25">
      <c r="C29" s="15"/>
      <c r="D29" s="15"/>
      <c r="E29" s="15"/>
      <c r="F29" s="17"/>
      <c r="G29" s="29"/>
      <c r="H29" s="17"/>
    </row>
    <row r="30" spans="1:12" ht="15" x14ac:dyDescent="0.25">
      <c r="A30" s="25"/>
      <c r="B30" s="13" t="s">
        <v>23</v>
      </c>
      <c r="C30" s="15"/>
      <c r="D30" s="15"/>
      <c r="E30" s="30"/>
      <c r="F30" s="17"/>
      <c r="G30" s="29"/>
      <c r="H30" s="17"/>
    </row>
    <row r="31" spans="1:12" ht="15" x14ac:dyDescent="0.25">
      <c r="A31" s="25"/>
      <c r="B31" s="13" t="s">
        <v>24</v>
      </c>
      <c r="C31" s="15">
        <f>SUM(C32:C35)</f>
        <v>1989448.8801599997</v>
      </c>
      <c r="D31" s="15"/>
      <c r="E31" s="15">
        <f>E32+E33+E34+E35</f>
        <v>2019476.1734100003</v>
      </c>
      <c r="F31" s="17"/>
      <c r="G31" s="29"/>
      <c r="H31" s="17"/>
    </row>
    <row r="32" spans="1:12" ht="15" x14ac:dyDescent="0.25">
      <c r="B32" s="1" t="s">
        <v>25</v>
      </c>
      <c r="C32" s="16">
        <v>1530043.7585199999</v>
      </c>
      <c r="D32" s="16"/>
      <c r="E32" s="16">
        <v>1713449.4482900002</v>
      </c>
      <c r="F32" s="17"/>
      <c r="G32" s="18"/>
      <c r="H32" s="21"/>
    </row>
    <row r="33" spans="1:8" ht="15" x14ac:dyDescent="0.25">
      <c r="B33" s="1" t="s">
        <v>26</v>
      </c>
      <c r="C33" s="16">
        <v>0</v>
      </c>
      <c r="D33" s="16"/>
      <c r="E33" s="16">
        <v>1187.1598600000002</v>
      </c>
      <c r="F33" s="17"/>
      <c r="G33" s="18"/>
      <c r="H33" s="21"/>
    </row>
    <row r="34" spans="1:8" ht="15" x14ac:dyDescent="0.25">
      <c r="B34" s="1" t="s">
        <v>27</v>
      </c>
      <c r="C34" s="16">
        <v>60776.427029999992</v>
      </c>
      <c r="D34" s="16"/>
      <c r="E34" s="16">
        <v>77785.410989999989</v>
      </c>
      <c r="F34" s="17"/>
      <c r="G34" s="18"/>
      <c r="H34" s="21"/>
    </row>
    <row r="35" spans="1:8" ht="15" x14ac:dyDescent="0.25">
      <c r="B35" s="1" t="s">
        <v>28</v>
      </c>
      <c r="C35" s="16">
        <v>398628.69461000001</v>
      </c>
      <c r="D35" s="16"/>
      <c r="E35" s="16">
        <v>227054.15427</v>
      </c>
      <c r="F35" s="17"/>
      <c r="G35" s="18"/>
      <c r="H35" s="17"/>
    </row>
    <row r="36" spans="1:8" ht="15" x14ac:dyDescent="0.25">
      <c r="B36" s="13" t="s">
        <v>29</v>
      </c>
      <c r="C36" s="15">
        <v>31333.7343</v>
      </c>
      <c r="D36" s="15"/>
      <c r="E36" s="15">
        <v>32585.134010000002</v>
      </c>
      <c r="F36" s="17"/>
      <c r="G36" s="18"/>
      <c r="H36" s="31"/>
    </row>
    <row r="37" spans="1:8" ht="15" x14ac:dyDescent="0.25">
      <c r="B37" s="13" t="s">
        <v>30</v>
      </c>
      <c r="C37" s="15">
        <v>6486.2399399999995</v>
      </c>
      <c r="D37" s="15"/>
      <c r="E37" s="15">
        <v>11874.85944</v>
      </c>
      <c r="F37" s="17"/>
      <c r="G37" s="18"/>
      <c r="H37" s="31"/>
    </row>
    <row r="38" spans="1:8" ht="15" x14ac:dyDescent="0.25">
      <c r="B38" s="13" t="s">
        <v>31</v>
      </c>
      <c r="C38" s="15">
        <v>3639.58</v>
      </c>
      <c r="D38" s="15"/>
      <c r="E38" s="15">
        <v>4380.5550499999999</v>
      </c>
      <c r="F38" s="17"/>
      <c r="G38" s="18"/>
      <c r="H38" s="31"/>
    </row>
    <row r="39" spans="1:8" ht="15" x14ac:dyDescent="0.25">
      <c r="B39" s="13" t="s">
        <v>32</v>
      </c>
      <c r="C39" s="15">
        <v>12552.042220000001</v>
      </c>
      <c r="D39" s="15"/>
      <c r="E39" s="15">
        <v>10743.019390000001</v>
      </c>
      <c r="F39" s="17"/>
      <c r="G39" s="18"/>
      <c r="H39" s="31"/>
    </row>
    <row r="40" spans="1:8" ht="12.75" customHeight="1" x14ac:dyDescent="0.25">
      <c r="B40" s="25" t="s">
        <v>33</v>
      </c>
      <c r="C40" s="32">
        <f>C31+C36+C37+C38+C39</f>
        <v>2043460.4766199996</v>
      </c>
      <c r="D40" s="15"/>
      <c r="E40" s="32">
        <f>E31+E36+E37+E38+E39</f>
        <v>2079059.7413000003</v>
      </c>
      <c r="F40" s="17"/>
      <c r="G40" s="29"/>
      <c r="H40" s="22"/>
    </row>
    <row r="41" spans="1:8" ht="15" x14ac:dyDescent="0.25">
      <c r="C41" s="15"/>
      <c r="D41" s="15"/>
      <c r="E41" s="33"/>
      <c r="F41" s="17"/>
      <c r="G41" s="18"/>
      <c r="H41" s="31"/>
    </row>
    <row r="42" spans="1:8" ht="12.75" customHeight="1" x14ac:dyDescent="0.25">
      <c r="B42" s="34" t="s">
        <v>34</v>
      </c>
      <c r="C42" s="15"/>
      <c r="D42" s="15"/>
      <c r="E42" s="33"/>
      <c r="F42" s="17"/>
      <c r="G42" s="18"/>
      <c r="H42" s="31"/>
    </row>
    <row r="43" spans="1:8" ht="12.75" customHeight="1" x14ac:dyDescent="0.25">
      <c r="B43" s="25" t="s">
        <v>35</v>
      </c>
      <c r="C43" s="15">
        <f>-'[1]Alimenta-1'!D113/1000</f>
        <v>121403.22199999999</v>
      </c>
      <c r="D43" s="15"/>
      <c r="E43" s="15">
        <f>-'[1]Alimenta-1'!F113/1000</f>
        <v>121403.22199999999</v>
      </c>
      <c r="F43" s="17"/>
      <c r="G43" s="18"/>
      <c r="H43" s="31"/>
    </row>
    <row r="44" spans="1:8" ht="12.75" customHeight="1" x14ac:dyDescent="0.25">
      <c r="B44" s="35" t="s">
        <v>36</v>
      </c>
      <c r="C44" s="15">
        <f>C45</f>
        <v>28159.386320000001</v>
      </c>
      <c r="D44" s="15"/>
      <c r="E44" s="15">
        <f>-'[1]Alimenta-1'!F116/1000</f>
        <v>20836.368320000001</v>
      </c>
      <c r="F44" s="17"/>
      <c r="G44" s="18"/>
      <c r="H44" s="31"/>
    </row>
    <row r="45" spans="1:8" ht="12.75" customHeight="1" x14ac:dyDescent="0.25">
      <c r="B45" s="36" t="s">
        <v>37</v>
      </c>
      <c r="C45" s="16">
        <v>28159.386320000001</v>
      </c>
      <c r="D45" s="16"/>
      <c r="E45" s="16">
        <v>20836.368320000001</v>
      </c>
      <c r="F45" s="17"/>
      <c r="G45" s="18"/>
      <c r="H45" s="31"/>
    </row>
    <row r="46" spans="1:8" ht="15" x14ac:dyDescent="0.25">
      <c r="A46" s="37"/>
      <c r="B46" s="38" t="s">
        <v>38</v>
      </c>
      <c r="C46" s="15">
        <f>C47+C48</f>
        <v>21461.469069999999</v>
      </c>
      <c r="D46" s="15"/>
      <c r="E46" s="15">
        <f>E47+E48</f>
        <v>10452.548510000001</v>
      </c>
      <c r="F46" s="17"/>
      <c r="G46" s="18"/>
      <c r="H46" s="31"/>
    </row>
    <row r="47" spans="1:8" ht="15" x14ac:dyDescent="0.25">
      <c r="A47" s="37"/>
      <c r="B47" s="39" t="s">
        <v>39</v>
      </c>
      <c r="C47" s="16">
        <v>238.70152999999999</v>
      </c>
      <c r="D47" s="16"/>
      <c r="E47" s="16">
        <v>21.919270000000001</v>
      </c>
      <c r="F47" s="17"/>
      <c r="G47" s="40"/>
      <c r="H47" s="31"/>
    </row>
    <row r="48" spans="1:8" ht="15" x14ac:dyDescent="0.25">
      <c r="A48" s="37"/>
      <c r="B48" s="39" t="s">
        <v>40</v>
      </c>
      <c r="C48" s="16">
        <v>21222.767540000001</v>
      </c>
      <c r="D48" s="16"/>
      <c r="E48" s="16">
        <v>10430.62924</v>
      </c>
      <c r="F48" s="17"/>
      <c r="G48" s="40"/>
      <c r="H48" s="31"/>
    </row>
    <row r="49" spans="1:17" ht="15" x14ac:dyDescent="0.25">
      <c r="A49" s="37"/>
      <c r="B49" s="38" t="s">
        <v>41</v>
      </c>
      <c r="C49" s="15">
        <f>-'[1]Alimenta-1'!D126/1000</f>
        <v>30233.986649999999</v>
      </c>
      <c r="D49" s="15"/>
      <c r="E49" s="15">
        <f>E50</f>
        <v>29716.400559999998</v>
      </c>
      <c r="F49" s="17"/>
      <c r="G49" s="18"/>
    </row>
    <row r="50" spans="1:17" ht="15" x14ac:dyDescent="0.25">
      <c r="A50" s="37"/>
      <c r="B50" s="39" t="s">
        <v>42</v>
      </c>
      <c r="C50" s="16">
        <v>30233.986649999999</v>
      </c>
      <c r="D50" s="16"/>
      <c r="E50" s="16">
        <v>29716.400559999998</v>
      </c>
      <c r="F50" s="17"/>
      <c r="G50" s="18"/>
    </row>
    <row r="51" spans="1:17" ht="15" x14ac:dyDescent="0.25">
      <c r="A51" s="37"/>
      <c r="B51" s="38" t="s">
        <v>43</v>
      </c>
      <c r="C51" s="15">
        <f>-'[1]Alimenta-1'!D130/1000</f>
        <v>4962.2987400000002</v>
      </c>
      <c r="D51" s="15"/>
      <c r="E51" s="15">
        <f>-'[1]Alimenta-1'!F130/1000</f>
        <v>4962.2987400000002</v>
      </c>
      <c r="F51" s="17"/>
      <c r="G51" s="18"/>
    </row>
    <row r="52" spans="1:17" ht="15" x14ac:dyDescent="0.25">
      <c r="A52" s="37"/>
      <c r="B52" s="39" t="s">
        <v>44</v>
      </c>
      <c r="C52" s="16">
        <v>4962.2987400000002</v>
      </c>
      <c r="D52" s="16"/>
      <c r="E52" s="16">
        <v>4962.2987400000002</v>
      </c>
      <c r="F52" s="17"/>
      <c r="G52" s="18"/>
    </row>
    <row r="53" spans="1:17" ht="12.75" customHeight="1" x14ac:dyDescent="0.25">
      <c r="B53" s="25" t="s">
        <v>45</v>
      </c>
      <c r="C53" s="32">
        <f>C43+C44+C46+C49+C51</f>
        <v>206220.36278</v>
      </c>
      <c r="D53" s="15"/>
      <c r="E53" s="32">
        <f>E43+E44+E46+E49+E51</f>
        <v>187370.83812999999</v>
      </c>
      <c r="F53" s="17"/>
      <c r="G53" s="18"/>
    </row>
    <row r="54" spans="1:17" ht="15.75" customHeight="1" thickBot="1" x14ac:dyDescent="0.3">
      <c r="B54" s="34" t="s">
        <v>46</v>
      </c>
      <c r="C54" s="26">
        <f>C40+C53</f>
        <v>2249680.8393999995</v>
      </c>
      <c r="D54" s="33"/>
      <c r="E54" s="26">
        <f>E40+E53</f>
        <v>2266430.5794300004</v>
      </c>
      <c r="F54" s="17"/>
      <c r="G54" s="29"/>
    </row>
    <row r="55" spans="1:17" ht="13.5" thickTop="1" x14ac:dyDescent="0.2">
      <c r="C55" s="20"/>
      <c r="E55" s="20"/>
      <c r="G55" s="29"/>
      <c r="H55" s="22"/>
      <c r="I55" s="22"/>
    </row>
    <row r="56" spans="1:17" x14ac:dyDescent="0.2">
      <c r="C56" s="29"/>
      <c r="E56" s="29"/>
      <c r="F56" s="29"/>
      <c r="G56" s="29"/>
    </row>
    <row r="57" spans="1:17" x14ac:dyDescent="0.2">
      <c r="C57" s="29"/>
      <c r="E57" s="29"/>
      <c r="F57" s="29"/>
      <c r="G57" s="29"/>
    </row>
    <row r="58" spans="1:17" x14ac:dyDescent="0.2">
      <c r="C58" s="29"/>
      <c r="E58" s="29"/>
      <c r="F58" s="29"/>
      <c r="G58" s="29"/>
    </row>
    <row r="59" spans="1:17" x14ac:dyDescent="0.2">
      <c r="C59" s="29"/>
      <c r="E59" s="29"/>
      <c r="F59" s="29"/>
      <c r="G59" s="29"/>
    </row>
    <row r="60" spans="1:17" x14ac:dyDescent="0.2">
      <c r="I60" s="41"/>
      <c r="J60" s="41"/>
      <c r="K60" s="41"/>
      <c r="L60" s="25"/>
      <c r="M60" s="25"/>
      <c r="N60" s="25"/>
      <c r="O60" s="25"/>
      <c r="P60" s="25"/>
      <c r="Q60" s="25"/>
    </row>
    <row r="61" spans="1:17" x14ac:dyDescent="0.2">
      <c r="I61" s="25"/>
      <c r="J61" s="25"/>
      <c r="K61" s="25"/>
      <c r="L61" s="25"/>
      <c r="M61" s="25"/>
      <c r="N61" s="25"/>
      <c r="O61" s="25"/>
      <c r="P61" s="25"/>
      <c r="Q61" s="25"/>
    </row>
    <row r="62" spans="1:17" x14ac:dyDescent="0.2">
      <c r="F62" s="25"/>
      <c r="G62" s="25"/>
      <c r="H62" s="25"/>
      <c r="I62" s="25"/>
      <c r="J62" s="25"/>
      <c r="K62" s="25"/>
      <c r="L62" s="25"/>
      <c r="M62" s="25"/>
    </row>
    <row r="63" spans="1:17" ht="12.75" customHeight="1" x14ac:dyDescent="0.2">
      <c r="B63" s="59"/>
      <c r="F63" s="25"/>
      <c r="G63" s="25"/>
      <c r="H63" s="25"/>
      <c r="I63" s="25"/>
      <c r="J63" s="25"/>
      <c r="K63" s="25"/>
      <c r="L63" s="25"/>
      <c r="M63" s="25"/>
    </row>
    <row r="64" spans="1:17" ht="12.75" customHeight="1" x14ac:dyDescent="0.2">
      <c r="F64" s="25"/>
      <c r="G64" s="25"/>
      <c r="H64" s="25"/>
      <c r="I64" s="25"/>
      <c r="J64" s="25"/>
      <c r="K64" s="25"/>
      <c r="L64" s="25"/>
      <c r="M64" s="25"/>
    </row>
    <row r="65" spans="2:13" ht="12.75" customHeight="1" x14ac:dyDescent="0.2">
      <c r="F65" s="25"/>
      <c r="G65" s="25"/>
      <c r="H65" s="25"/>
      <c r="I65" s="25"/>
      <c r="J65" s="25"/>
      <c r="K65" s="25"/>
      <c r="L65" s="25"/>
      <c r="M65" s="25"/>
    </row>
    <row r="69" spans="2:13" ht="18.75" x14ac:dyDescent="0.2">
      <c r="B69" s="4" t="s">
        <v>0</v>
      </c>
      <c r="C69" s="4"/>
      <c r="D69" s="4"/>
      <c r="E69" s="4"/>
    </row>
    <row r="70" spans="2:13" ht="18.75" x14ac:dyDescent="0.2">
      <c r="B70" s="4" t="s">
        <v>47</v>
      </c>
      <c r="C70" s="4"/>
      <c r="D70" s="4"/>
      <c r="E70" s="4"/>
    </row>
    <row r="71" spans="2:13" ht="18.75" x14ac:dyDescent="0.2">
      <c r="B71" s="8" t="s">
        <v>48</v>
      </c>
      <c r="C71" s="4"/>
      <c r="D71" s="4"/>
      <c r="E71" s="4"/>
    </row>
    <row r="72" spans="2:13" ht="13.5" x14ac:dyDescent="0.2">
      <c r="B72" s="58" t="s">
        <v>3</v>
      </c>
      <c r="C72" s="58"/>
      <c r="D72" s="58"/>
      <c r="E72" s="58"/>
    </row>
    <row r="73" spans="2:13" ht="14.25" x14ac:dyDescent="0.2">
      <c r="B73" s="2"/>
      <c r="C73" s="2"/>
      <c r="D73" s="2"/>
      <c r="E73" s="2"/>
    </row>
    <row r="74" spans="2:13" ht="12.95" customHeight="1" x14ac:dyDescent="0.2">
      <c r="B74" s="25" t="s">
        <v>49</v>
      </c>
      <c r="E74" s="42">
        <v>149311.59114999999</v>
      </c>
    </row>
    <row r="75" spans="2:13" ht="12.95" customHeight="1" x14ac:dyDescent="0.2">
      <c r="B75" s="1" t="s">
        <v>50</v>
      </c>
      <c r="E75" s="43">
        <v>69391.54406</v>
      </c>
    </row>
    <row r="76" spans="2:13" ht="12.95" customHeight="1" x14ac:dyDescent="0.2">
      <c r="B76" s="1" t="s">
        <v>51</v>
      </c>
      <c r="E76" s="43">
        <v>4329.4646500000008</v>
      </c>
    </row>
    <row r="77" spans="2:13" ht="12.95" customHeight="1" x14ac:dyDescent="0.2">
      <c r="B77" s="1" t="s">
        <v>52</v>
      </c>
      <c r="E77" s="43">
        <v>75590.582439999998</v>
      </c>
    </row>
    <row r="78" spans="2:13" ht="12.95" customHeight="1" x14ac:dyDescent="0.2">
      <c r="E78" s="44"/>
    </row>
    <row r="79" spans="2:13" ht="12.95" customHeight="1" x14ac:dyDescent="0.2">
      <c r="B79" s="25" t="s">
        <v>53</v>
      </c>
      <c r="C79" s="4"/>
      <c r="D79" s="4"/>
      <c r="E79" s="42">
        <v>87026.85474000001</v>
      </c>
    </row>
    <row r="80" spans="2:13" ht="12.95" customHeight="1" x14ac:dyDescent="0.2">
      <c r="B80" s="1" t="s">
        <v>54</v>
      </c>
      <c r="C80" s="4"/>
      <c r="D80" s="4"/>
      <c r="E80" s="18">
        <v>61502.878950000006</v>
      </c>
    </row>
    <row r="81" spans="2:5" ht="12.95" customHeight="1" x14ac:dyDescent="0.2">
      <c r="B81" s="1" t="s">
        <v>55</v>
      </c>
      <c r="C81" s="4"/>
      <c r="D81" s="4"/>
      <c r="E81" s="18">
        <v>2.7194499999999997</v>
      </c>
    </row>
    <row r="82" spans="2:5" ht="12.95" customHeight="1" x14ac:dyDescent="0.2">
      <c r="B82" s="1" t="s">
        <v>56</v>
      </c>
      <c r="C82" s="57"/>
      <c r="D82" s="57"/>
      <c r="E82" s="18">
        <v>21351.70247</v>
      </c>
    </row>
    <row r="83" spans="2:5" ht="12.95" customHeight="1" x14ac:dyDescent="0.2">
      <c r="B83" s="1" t="s">
        <v>57</v>
      </c>
      <c r="E83" s="18">
        <v>3898.32906</v>
      </c>
    </row>
    <row r="84" spans="2:5" ht="12.95" customHeight="1" x14ac:dyDescent="0.2">
      <c r="B84" s="1" t="s">
        <v>58</v>
      </c>
      <c r="E84" s="29">
        <v>271.22480999999999</v>
      </c>
    </row>
    <row r="85" spans="2:5" ht="12.95" customHeight="1" x14ac:dyDescent="0.2">
      <c r="E85" s="44"/>
    </row>
    <row r="86" spans="2:5" ht="12.95" customHeight="1" x14ac:dyDescent="0.2">
      <c r="B86" s="25" t="s">
        <v>59</v>
      </c>
      <c r="E86" s="45">
        <v>62284.736409999983</v>
      </c>
    </row>
    <row r="87" spans="2:5" ht="12.95" customHeight="1" x14ac:dyDescent="0.2">
      <c r="B87" s="46" t="s">
        <v>60</v>
      </c>
      <c r="C87" s="53"/>
      <c r="D87" s="53"/>
      <c r="E87" s="47">
        <v>-16384.514870000003</v>
      </c>
    </row>
    <row r="88" spans="2:5" ht="12.95" customHeight="1" x14ac:dyDescent="0.2">
      <c r="B88" s="25" t="s">
        <v>61</v>
      </c>
      <c r="C88" s="53"/>
      <c r="D88" s="53"/>
      <c r="E88" s="48">
        <v>45900.221539999984</v>
      </c>
    </row>
    <row r="89" spans="2:5" ht="12.95" customHeight="1" x14ac:dyDescent="0.2">
      <c r="B89" s="25"/>
      <c r="C89" s="53"/>
      <c r="D89" s="53"/>
      <c r="E89" s="44"/>
    </row>
    <row r="90" spans="2:5" ht="12.95" customHeight="1" x14ac:dyDescent="0.2">
      <c r="B90" s="1" t="s">
        <v>62</v>
      </c>
      <c r="C90" s="53"/>
      <c r="D90" s="53"/>
      <c r="E90" s="43">
        <v>11700.352919999999</v>
      </c>
    </row>
    <row r="91" spans="2:5" ht="12.95" customHeight="1" x14ac:dyDescent="0.2">
      <c r="B91" s="1" t="s">
        <v>63</v>
      </c>
      <c r="C91" s="54"/>
      <c r="D91" s="54"/>
      <c r="E91" s="18">
        <v>4181.6431000000002</v>
      </c>
    </row>
    <row r="92" spans="2:5" ht="12.95" customHeight="1" x14ac:dyDescent="0.2">
      <c r="B92" s="13" t="s">
        <v>64</v>
      </c>
      <c r="C92" s="18"/>
      <c r="D92" s="18"/>
      <c r="E92" s="48">
        <v>7518.7098199999991</v>
      </c>
    </row>
    <row r="93" spans="2:5" ht="12.95" customHeight="1" x14ac:dyDescent="0.2">
      <c r="B93" s="13"/>
      <c r="C93" s="18"/>
      <c r="D93" s="18"/>
      <c r="E93" s="44"/>
    </row>
    <row r="94" spans="2:5" ht="12.95" customHeight="1" x14ac:dyDescent="0.2">
      <c r="B94" s="49" t="s">
        <v>65</v>
      </c>
      <c r="C94" s="18"/>
      <c r="D94" s="18"/>
      <c r="E94" s="43">
        <v>0</v>
      </c>
    </row>
    <row r="95" spans="2:5" ht="12.95" customHeight="1" x14ac:dyDescent="0.2">
      <c r="B95" s="1" t="s">
        <v>66</v>
      </c>
      <c r="C95" s="18"/>
      <c r="D95" s="18"/>
      <c r="E95" s="18">
        <v>-29.9</v>
      </c>
    </row>
    <row r="96" spans="2:5" ht="12.95" customHeight="1" x14ac:dyDescent="0.2">
      <c r="B96" s="1" t="s">
        <v>67</v>
      </c>
      <c r="C96" s="18"/>
      <c r="D96" s="18"/>
      <c r="E96" s="43">
        <v>1266.10374</v>
      </c>
    </row>
    <row r="97" spans="2:5" ht="12.95" customHeight="1" x14ac:dyDescent="0.2">
      <c r="B97" s="13" t="s">
        <v>68</v>
      </c>
      <c r="C97" s="18"/>
      <c r="D97" s="18"/>
      <c r="E97" s="48">
        <v>54655.114209999978</v>
      </c>
    </row>
    <row r="98" spans="2:5" ht="12.95" customHeight="1" x14ac:dyDescent="0.2">
      <c r="B98" s="13"/>
      <c r="C98" s="18"/>
      <c r="D98" s="18"/>
      <c r="E98" s="44"/>
    </row>
    <row r="99" spans="2:5" ht="12.95" customHeight="1" x14ac:dyDescent="0.2">
      <c r="B99" s="1" t="s">
        <v>69</v>
      </c>
      <c r="C99" s="18"/>
      <c r="D99" s="18"/>
      <c r="E99" s="18">
        <v>16701.00316</v>
      </c>
    </row>
    <row r="100" spans="2:5" ht="12.95" customHeight="1" x14ac:dyDescent="0.2">
      <c r="B100" s="1" t="s">
        <v>70</v>
      </c>
      <c r="C100" s="55"/>
      <c r="D100" s="55"/>
      <c r="E100" s="18">
        <v>13604.70989</v>
      </c>
    </row>
    <row r="101" spans="2:5" ht="12.95" customHeight="1" x14ac:dyDescent="0.2">
      <c r="B101" s="1" t="s">
        <v>71</v>
      </c>
      <c r="C101" s="55"/>
      <c r="D101" s="55"/>
      <c r="E101" s="50">
        <v>2979.4083999999998</v>
      </c>
    </row>
    <row r="102" spans="2:5" ht="12.95" customHeight="1" x14ac:dyDescent="0.2">
      <c r="B102" s="13" t="s">
        <v>72</v>
      </c>
      <c r="C102" s="54"/>
      <c r="D102" s="54"/>
      <c r="E102" s="48">
        <v>21369.992759999979</v>
      </c>
    </row>
    <row r="103" spans="2:5" ht="12.95" customHeight="1" x14ac:dyDescent="0.2">
      <c r="B103" s="1" t="s">
        <v>73</v>
      </c>
      <c r="C103" s="54"/>
      <c r="D103" s="54"/>
      <c r="E103" s="51">
        <v>147.22522000000001</v>
      </c>
    </row>
    <row r="104" spans="2:5" ht="12.95" customHeight="1" thickBot="1" x14ac:dyDescent="0.25">
      <c r="B104" s="13" t="s">
        <v>74</v>
      </c>
      <c r="C104" s="54"/>
      <c r="D104" s="54"/>
      <c r="E104" s="52">
        <v>21222.767539999979</v>
      </c>
    </row>
    <row r="105" spans="2:5" ht="13.5" thickTop="1" x14ac:dyDescent="0.2">
      <c r="B105" s="13"/>
      <c r="C105" s="54"/>
      <c r="D105" s="54"/>
      <c r="E105" s="44"/>
    </row>
    <row r="106" spans="2:5" x14ac:dyDescent="0.2">
      <c r="B106" s="13"/>
      <c r="C106" s="54"/>
      <c r="D106" s="54"/>
      <c r="E106" s="44"/>
    </row>
    <row r="107" spans="2:5" x14ac:dyDescent="0.2">
      <c r="B107" s="13"/>
      <c r="C107" s="54"/>
      <c r="D107" s="54"/>
      <c r="E107" s="44"/>
    </row>
    <row r="108" spans="2:5" x14ac:dyDescent="0.2">
      <c r="B108" s="13"/>
      <c r="C108" s="54"/>
      <c r="D108" s="54"/>
      <c r="E108" s="44"/>
    </row>
    <row r="109" spans="2:5" x14ac:dyDescent="0.2">
      <c r="B109" s="13"/>
      <c r="C109" s="54"/>
      <c r="D109" s="54"/>
      <c r="E109" s="44"/>
    </row>
    <row r="110" spans="2:5" x14ac:dyDescent="0.2">
      <c r="B110" s="49"/>
      <c r="C110" s="54"/>
      <c r="D110" s="54"/>
      <c r="E110" s="43"/>
    </row>
    <row r="111" spans="2:5" x14ac:dyDescent="0.2">
      <c r="B111" s="49"/>
      <c r="C111" s="54"/>
      <c r="D111" s="54"/>
      <c r="E111" s="43"/>
    </row>
    <row r="112" spans="2:5" x14ac:dyDescent="0.2">
      <c r="B112" s="49"/>
      <c r="C112" s="54"/>
      <c r="D112" s="54"/>
      <c r="E112" s="43"/>
    </row>
    <row r="113" spans="5:5" x14ac:dyDescent="0.2">
      <c r="E113" s="56"/>
    </row>
    <row r="114" spans="5:5" x14ac:dyDescent="0.2">
      <c r="E114" s="56"/>
    </row>
    <row r="115" spans="5:5" x14ac:dyDescent="0.2">
      <c r="E115" s="56"/>
    </row>
    <row r="116" spans="5:5" x14ac:dyDescent="0.2">
      <c r="E116" s="56"/>
    </row>
    <row r="117" spans="5:5" x14ac:dyDescent="0.2">
      <c r="E117" s="56"/>
    </row>
    <row r="118" spans="5:5" x14ac:dyDescent="0.2">
      <c r="E118" s="56"/>
    </row>
  </sheetData>
  <mergeCells count="1">
    <mergeCell ref="B72:E72"/>
  </mergeCells>
  <printOptions horizontalCentered="1" verticalCentered="1"/>
  <pageMargins left="7.874015748031496E-2" right="0.11811023622047245" top="0.55118110236220474" bottom="0.55118110236220474" header="0" footer="0.31496062992125984"/>
  <pageSetup scale="74" orientation="portrait" r:id="rId1"/>
  <rowBreaks count="1" manualBreakCount="1">
    <brk id="64" max="4" man="1"/>
  </rowBreaks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Y ER Noviembre 2024</vt:lpstr>
      <vt:lpstr>'BG Y ER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2024-12-10T16:29:47Z</cp:lastPrinted>
  <dcterms:created xsi:type="dcterms:W3CDTF">2024-12-10T15:22:02Z</dcterms:created>
  <dcterms:modified xsi:type="dcterms:W3CDTF">2024-12-10T22:05:20Z</dcterms:modified>
</cp:coreProperties>
</file>