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juarez\Downloads\"/>
    </mc:Choice>
  </mc:AlternateContent>
  <xr:revisionPtr revIDLastSave="0" documentId="8_{8FCB7DFE-994A-496B-BEDA-0BE58180B29E}" xr6:coauthVersionLast="47" xr6:coauthVersionMax="47" xr10:uidLastSave="{00000000-0000-0000-0000-000000000000}"/>
  <bookViews>
    <workbookView xWindow="-108" yWindow="-108" windowWidth="23256" windowHeight="12456" activeTab="1" xr2:uid="{30D4431F-A884-462B-91B6-2523EDE7C7AA}"/>
  </bookViews>
  <sheets>
    <sheet name="Balance" sheetId="1" r:id="rId1"/>
    <sheet name="ER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7" i="1"/>
  <c r="G36" i="1"/>
  <c r="H34" i="1" s="1"/>
  <c r="C35" i="1"/>
  <c r="G33" i="1"/>
  <c r="H31" i="1"/>
  <c r="C31" i="1"/>
  <c r="C29" i="1"/>
  <c r="H26" i="1"/>
  <c r="C26" i="1"/>
  <c r="H24" i="1"/>
  <c r="C24" i="1"/>
  <c r="J23" i="1"/>
  <c r="C22" i="1"/>
  <c r="E9" i="1" s="1"/>
  <c r="H21" i="1"/>
  <c r="H19" i="1"/>
  <c r="G17" i="1"/>
  <c r="C16" i="1"/>
  <c r="H15" i="1"/>
  <c r="C14" i="1"/>
  <c r="H10" i="1"/>
  <c r="C10" i="1"/>
  <c r="E28" i="1" l="1"/>
  <c r="J30" i="1"/>
  <c r="J9" i="1"/>
  <c r="J28" i="1" s="1"/>
  <c r="J43" i="1" s="1"/>
  <c r="E43" i="1"/>
  <c r="H44" i="1" l="1"/>
  <c r="H43" i="1"/>
</calcChain>
</file>

<file path=xl/sharedStrings.xml><?xml version="1.0" encoding="utf-8"?>
<sst xmlns="http://schemas.openxmlformats.org/spreadsheetml/2006/main" count="122" uniqueCount="105">
  <si>
    <t>SERVICIOS FINANCIEROS ENLACE, S.A. DE C.V.</t>
  </si>
  <si>
    <t>LA LIBERTAD, EL SALVADOR C.A.</t>
  </si>
  <si>
    <t xml:space="preserve">ESTADO DE SITUACIÓN FINANCIERA </t>
  </si>
  <si>
    <t>AL 30 DE NOVIEMBRE DE 2024</t>
  </si>
  <si>
    <t>AL 31 DE DICIEMBRE DE 2012</t>
  </si>
  <si>
    <t>(EXPRESADO EN DÓLARES DE LOS ESTADOS UNIDOS DE AMÉRICA US$)</t>
  </si>
  <si>
    <t>ACTIVOS</t>
  </si>
  <si>
    <t>PASIVOS</t>
  </si>
  <si>
    <t>ACTIVO CORRIENTE</t>
  </si>
  <si>
    <t>US$</t>
  </si>
  <si>
    <t>PASIVO CORRIENTE</t>
  </si>
  <si>
    <t>EFECTIVO Y EQUIVALENTES DEL EFECTIVO</t>
  </si>
  <si>
    <t>PRÈSTAMOS FINANCIEROS A CORTO PLAZO</t>
  </si>
  <si>
    <t>EFECTIVO EN CAJA</t>
  </si>
  <si>
    <t>PRESTAMOS ADQUIRIDOS</t>
  </si>
  <si>
    <t>EFECTIVO EN BANCOS - DEPOSITOS A LA VISTA</t>
  </si>
  <si>
    <t xml:space="preserve">PORCION CIRCULANTE DE PRESTAMOS CONTRATADOS </t>
  </si>
  <si>
    <t>EQUIVALENTES DE EFECTIVO</t>
  </si>
  <si>
    <t>OTRAS OBLIGACIONES FINANCIERAS A CORTO PLAZO</t>
  </si>
  <si>
    <t>INVERSIONES FINANCIERAS DE CORTO PLAZO</t>
  </si>
  <si>
    <t>INTERÉS POR PAGAR</t>
  </si>
  <si>
    <t>INSTRUMENTO FINANCIERO DE CORTO PLAZO</t>
  </si>
  <si>
    <t xml:space="preserve">ACREEDORES COMERCIALES Y OTRAS CUENTAS POR PAGAR </t>
  </si>
  <si>
    <t>PRESTAMOS POR COBRAR A CORTO PLAZO</t>
  </si>
  <si>
    <t>OTRAS CUENTAS POR PAGAR Y ACREEDORES DIVERSOS</t>
  </si>
  <si>
    <t>PRÈSTAMOS A PARTICULARES</t>
  </si>
  <si>
    <t>IMPUESTOS POR PAGAR</t>
  </si>
  <si>
    <t>INTERESES POR COBRAR - VIGENTES</t>
  </si>
  <si>
    <t>DIVIDENDOS POR PAGAR</t>
  </si>
  <si>
    <t>PRÉSTAMOS VENCIDOS</t>
  </si>
  <si>
    <t>OBLIGACIONES POR BENEFICIOS A EMPLEADOS A CORTO PLAZO</t>
  </si>
  <si>
    <t>INTERESES POR COBRAR - VENCIDOS</t>
  </si>
  <si>
    <t>BENEFICIOS A EMPLEADOS</t>
  </si>
  <si>
    <t>PROVISIÒN POR INCOBRABILIDAD DE PRESTAMOS</t>
  </si>
  <si>
    <t>OBLIGACIONES A CORTO PLAZO BAJO ARRENDAMIENTO FINANCIERO</t>
  </si>
  <si>
    <t>BIENES RECIBIDOS EN PAGO O ADJUDICADOS</t>
  </si>
  <si>
    <t>OBLIGACIONES BAJO ARRENDAMIENTO FINANCIERO</t>
  </si>
  <si>
    <t>PASIVO NO CORRIENTE</t>
  </si>
  <si>
    <t>DEUDORES COMERCIALES Y OTRAS CUENTAS POR COBRAR</t>
  </si>
  <si>
    <t>PRÈSTAMOS FINANCIEROS A LARGO PLAZO</t>
  </si>
  <si>
    <t>OTRAS CUENTAS POR COBRAR Y DEUDORES DIVERSOS</t>
  </si>
  <si>
    <t>PRÉSTAMOS ADQUIRIDOS</t>
  </si>
  <si>
    <t>GASTOS PAGADOS POR ANTICIPADOS</t>
  </si>
  <si>
    <t>OBLIGACIONES A LARGO PLAZO BAJO ARRENDAMIENTO FINANCIERO</t>
  </si>
  <si>
    <t>ANTICIPOS</t>
  </si>
  <si>
    <t xml:space="preserve">ARRENDAMIENTO FINANCIERO </t>
  </si>
  <si>
    <t>ACTIVO NO CORRIENTE</t>
  </si>
  <si>
    <t>TOTAL PASIVOS</t>
  </si>
  <si>
    <t>PRÈSTAMOS POR COBRAR MAS DE UN AÑO PLAZO</t>
  </si>
  <si>
    <t>PATRIMONIO</t>
  </si>
  <si>
    <t xml:space="preserve">PRÈSTAMOS A PARTICULARES </t>
  </si>
  <si>
    <t>PATRIMONIO NETO</t>
  </si>
  <si>
    <t>PROPIEDAD, PLANTA Y EQUIPO</t>
  </si>
  <si>
    <t xml:space="preserve">CAPITAL Y RESERVAS </t>
  </si>
  <si>
    <t>PROPIEDADES INMOBILIARIAS</t>
  </si>
  <si>
    <t>CAPITAL SOCIAL</t>
  </si>
  <si>
    <t xml:space="preserve">MOBILIARIO Y EQUIPO DE OFICINA </t>
  </si>
  <si>
    <t>RESERVA LEGAL</t>
  </si>
  <si>
    <t xml:space="preserve">DEPRECIACIÒN ACUMULADA </t>
  </si>
  <si>
    <t>RESULTADOS ACUMULADOS</t>
  </si>
  <si>
    <t>AMORTIZABLES</t>
  </si>
  <si>
    <t>RESULTADOS DE EJERCICIOS ANTERIORES</t>
  </si>
  <si>
    <t xml:space="preserve">CONTRUCCIONES Y REMODELACIONES </t>
  </si>
  <si>
    <t>RESULTADOS DEL PRESENTE EJERCICIO</t>
  </si>
  <si>
    <t xml:space="preserve">ACTIVOS INTANGIBLES </t>
  </si>
  <si>
    <t xml:space="preserve">ACTIVOS INTANGIBLES Y OTROS DERECHOS </t>
  </si>
  <si>
    <t>AMORTIZACIÒN ACTIVOS INTANGIBLES</t>
  </si>
  <si>
    <t>ACTIVO POR IMPUESTO DIFERIDO</t>
  </si>
  <si>
    <t>ACTIVO POR IMPUESTO SOBRE LA RENTA DIFERIDO</t>
  </si>
  <si>
    <t>TOTAL ACTIVOS</t>
  </si>
  <si>
    <t>TOTAL PASIVOS Y PATRIMONIO</t>
  </si>
  <si>
    <t>ESTADO DE RESULTADO INTEGRAL</t>
  </si>
  <si>
    <r>
      <t>(EXPRESADO EN DÓLARES DE LOS ESTADOS UNIDOS DE AMÉRICA US</t>
    </r>
    <r>
      <rPr>
        <b/>
        <sz val="11"/>
        <rFont val="Bell MT"/>
        <family val="1"/>
      </rPr>
      <t>$</t>
    </r>
    <r>
      <rPr>
        <b/>
        <sz val="10"/>
        <rFont val="Bell MT"/>
        <family val="1"/>
      </rPr>
      <t>)</t>
    </r>
  </si>
  <si>
    <t>INGRESOS</t>
  </si>
  <si>
    <t>INGRESOS DE OPERACIÓN</t>
  </si>
  <si>
    <t xml:space="preserve">   CARTERA DE PRÉSTAMOS</t>
  </si>
  <si>
    <t xml:space="preserve">   INTERESES ORDINARIOS</t>
  </si>
  <si>
    <t xml:space="preserve">   INTERESES MORATORIOS</t>
  </si>
  <si>
    <t>INGRESOS DE OTRAS OPERACIONES</t>
  </si>
  <si>
    <t xml:space="preserve">   COMISION POR INTERMEDIACION DE SEGUROS</t>
  </si>
  <si>
    <t xml:space="preserve">   INTERESES SOBRE DEPÓSITOS EN ENTIDADES FINANCIERAS</t>
  </si>
  <si>
    <t>COSTOS DE OPERACIONES</t>
  </si>
  <si>
    <t xml:space="preserve">   COSTOS FINANCIEROS</t>
  </si>
  <si>
    <t xml:space="preserve">   INTERESES</t>
  </si>
  <si>
    <t xml:space="preserve">   COMISIONES</t>
  </si>
  <si>
    <t xml:space="preserve">   OTROS COSTOS FINANCIEROS</t>
  </si>
  <si>
    <t xml:space="preserve">   RESERVAS DE SANEAMIENTO</t>
  </si>
  <si>
    <t xml:space="preserve">   RESERVAS DE SANEAMIENTO DE ACTIVOS DE RIESGOS</t>
  </si>
  <si>
    <t>UTILIDAD BRUTA</t>
  </si>
  <si>
    <t>GASTOS</t>
  </si>
  <si>
    <t>GASTOS DE OPERACION</t>
  </si>
  <si>
    <t xml:space="preserve">   GASTOS DE FUNCIONARIOS Y EMPLEADOS</t>
  </si>
  <si>
    <t xml:space="preserve">   GASTOS GENERALES</t>
  </si>
  <si>
    <t xml:space="preserve">   DEPRECIACIONES Y AMORTIZACIONES</t>
  </si>
  <si>
    <t>UTILIDAD DE OPERACIÓN</t>
  </si>
  <si>
    <t xml:space="preserve">INGRESOS Y GASTOS DE NO OPERACIÓN </t>
  </si>
  <si>
    <t xml:space="preserve">  OTROS INGRESOS </t>
  </si>
  <si>
    <t xml:space="preserve">   RECUPERACIONES DE PRÉSTAMOS E INTERESES</t>
  </si>
  <si>
    <t xml:space="preserve">   OTROS INGRESOS</t>
  </si>
  <si>
    <t xml:space="preserve">  OTROS GASTOS</t>
  </si>
  <si>
    <t>UTILIDAD ANTES DE RESERVAS E IMPUESTO SOBRE LA RENTA</t>
  </si>
  <si>
    <t xml:space="preserve">     RESERVA LEGAL</t>
  </si>
  <si>
    <t xml:space="preserve">     IMPUESTO SOBRE LA RENTA CORRIENTE</t>
  </si>
  <si>
    <t>UTILIDAD NETA</t>
  </si>
  <si>
    <t>POR EL PERÍODO DEL 01 DE ENERO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</si>
</sst>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);\-#,##0.00"/>
    <numFmt numFmtId="167" formatCode="_(* #,##0_);_(* \(#,##0\);_(* &quot;-&quot;_);_(@_)"/>
  </numFmts>
  <fonts count="37" x14ac:knownFonts="1">
    <font>
      <sz val="11"/>
      <color theme="1"/>
      <name val="Aptos Narrow"/>
      <family val="2"/>
      <scheme val="minor"/>
    </font>
    <font>
      <sz val="8"/>
      <color indexed="8"/>
      <name val="Calibri"/>
      <family val="2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Arial"/>
    </font>
    <font>
      <b/>
      <sz val="9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9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8"/>
      <color rgb="FFFF0000"/>
      <name val="Times New Roman"/>
      <family val="1"/>
    </font>
    <font>
      <sz val="8"/>
      <color indexed="30"/>
      <name val="Times New Roman"/>
      <family val="1"/>
    </font>
    <font>
      <sz val="8.0500000000000007"/>
      <color indexed="8"/>
      <name val="Times New Roman"/>
      <family val="1"/>
    </font>
    <font>
      <b/>
      <sz val="11"/>
      <name val="Bell MT"/>
      <family val="1"/>
    </font>
    <font>
      <b/>
      <sz val="10"/>
      <name val="Bell MT"/>
      <family val="1"/>
    </font>
    <font>
      <sz val="18"/>
      <name val="Sylfaen"/>
      <family val="1"/>
    </font>
    <font>
      <sz val="9"/>
      <name val="Sylfaen"/>
      <family val="1"/>
    </font>
    <font>
      <sz val="9"/>
      <name val="Times New Roman"/>
      <family val="1"/>
    </font>
    <font>
      <sz val="10"/>
      <name val="Sylfae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86">
    <xf numFmtId="0" fontId="0" fillId="0" borderId="0" xfId="0"/>
    <xf numFmtId="164" fontId="2" fillId="2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5" fillId="0" borderId="0" xfId="0" applyNumberFormat="1" applyFont="1"/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left" vertical="center"/>
    </xf>
    <xf numFmtId="0" fontId="7" fillId="0" borderId="0" xfId="1" applyFont="1"/>
    <xf numFmtId="165" fontId="7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10" fillId="0" borderId="0" xfId="1" applyFont="1"/>
    <xf numFmtId="0" fontId="10" fillId="0" borderId="0" xfId="1" applyFont="1" applyAlignment="1">
      <alignment horizontal="left"/>
    </xf>
    <xf numFmtId="164" fontId="11" fillId="0" borderId="0" xfId="1" applyNumberFormat="1" applyFont="1" applyAlignment="1">
      <alignment horizontal="right" vertical="center"/>
    </xf>
    <xf numFmtId="0" fontId="11" fillId="0" borderId="0" xfId="1" applyFont="1"/>
    <xf numFmtId="0" fontId="11" fillId="0" borderId="0" xfId="1" applyFont="1" applyAlignment="1">
      <alignment horizontal="left"/>
    </xf>
    <xf numFmtId="165" fontId="11" fillId="0" borderId="0" xfId="1" applyNumberFormat="1" applyFont="1"/>
    <xf numFmtId="165" fontId="11" fillId="0" borderId="0" xfId="1" applyNumberFormat="1" applyFont="1" applyAlignment="1">
      <alignment vertical="center"/>
    </xf>
    <xf numFmtId="165" fontId="12" fillId="0" borderId="0" xfId="1" applyNumberFormat="1" applyFont="1"/>
    <xf numFmtId="164" fontId="11" fillId="0" borderId="0" xfId="1" applyNumberFormat="1" applyFont="1" applyAlignment="1">
      <alignment horizontal="left" vertical="center"/>
    </xf>
    <xf numFmtId="164" fontId="11" fillId="0" borderId="0" xfId="1" applyNumberFormat="1" applyFont="1" applyAlignment="1">
      <alignment vertical="center"/>
    </xf>
    <xf numFmtId="0" fontId="6" fillId="0" borderId="0" xfId="1" applyFont="1" applyAlignment="1">
      <alignment horizontal="left"/>
    </xf>
    <xf numFmtId="166" fontId="11" fillId="0" borderId="0" xfId="0" applyNumberFormat="1" applyFont="1" applyAlignment="1">
      <alignment horizontal="right" vertical="center"/>
    </xf>
    <xf numFmtId="165" fontId="11" fillId="0" borderId="0" xfId="1" applyNumberFormat="1" applyFont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/>
    </xf>
    <xf numFmtId="165" fontId="11" fillId="0" borderId="1" xfId="1" applyNumberFormat="1" applyFont="1" applyBorder="1" applyAlignment="1">
      <alignment horizontal="right" vertical="center"/>
    </xf>
    <xf numFmtId="165" fontId="11" fillId="0" borderId="1" xfId="1" applyNumberFormat="1" applyFont="1" applyBorder="1" applyAlignment="1">
      <alignment vertical="center"/>
    </xf>
    <xf numFmtId="43" fontId="11" fillId="0" borderId="0" xfId="1" applyNumberFormat="1" applyFont="1" applyAlignment="1">
      <alignment horizontal="left"/>
    </xf>
    <xf numFmtId="43" fontId="11" fillId="0" borderId="0" xfId="1" applyNumberFormat="1" applyFont="1"/>
    <xf numFmtId="43" fontId="14" fillId="0" borderId="0" xfId="1" applyNumberFormat="1" applyFont="1"/>
    <xf numFmtId="43" fontId="10" fillId="0" borderId="0" xfId="1" applyNumberFormat="1" applyFont="1" applyAlignment="1">
      <alignment horizontal="left"/>
    </xf>
    <xf numFmtId="43" fontId="11" fillId="0" borderId="0" xfId="1" applyNumberFormat="1" applyFont="1" applyAlignment="1">
      <alignment horizontal="left" vertical="center"/>
    </xf>
    <xf numFmtId="43" fontId="11" fillId="0" borderId="0" xfId="1" applyNumberFormat="1" applyFont="1" applyAlignment="1">
      <alignment vertical="center"/>
    </xf>
    <xf numFmtId="165" fontId="10" fillId="0" borderId="0" xfId="1" applyNumberFormat="1" applyFont="1"/>
    <xf numFmtId="0" fontId="15" fillId="0" borderId="0" xfId="1" applyFont="1" applyAlignment="1">
      <alignment horizontal="left"/>
    </xf>
    <xf numFmtId="165" fontId="15" fillId="0" borderId="0" xfId="1" applyNumberFormat="1" applyFont="1"/>
    <xf numFmtId="165" fontId="17" fillId="0" borderId="0" xfId="2" applyNumberFormat="1" applyFont="1"/>
    <xf numFmtId="165" fontId="14" fillId="0" borderId="0" xfId="1" applyNumberFormat="1" applyFont="1"/>
    <xf numFmtId="165" fontId="11" fillId="0" borderId="1" xfId="1" applyNumberFormat="1" applyFont="1" applyBorder="1"/>
    <xf numFmtId="165" fontId="11" fillId="0" borderId="0" xfId="1" applyNumberFormat="1" applyFont="1" applyAlignment="1">
      <alignment horizontal="left"/>
    </xf>
    <xf numFmtId="43" fontId="10" fillId="0" borderId="0" xfId="1" applyNumberFormat="1" applyFont="1"/>
    <xf numFmtId="0" fontId="18" fillId="0" borderId="0" xfId="1" applyFont="1"/>
    <xf numFmtId="164" fontId="9" fillId="0" borderId="0" xfId="1" applyNumberFormat="1" applyFont="1" applyAlignment="1">
      <alignment horizontal="left" vertical="center" wrapText="1"/>
    </xf>
    <xf numFmtId="164" fontId="8" fillId="0" borderId="0" xfId="1" applyNumberFormat="1" applyFont="1" applyAlignment="1">
      <alignment horizontal="left" vertical="center"/>
    </xf>
    <xf numFmtId="165" fontId="9" fillId="0" borderId="2" xfId="1" applyNumberFormat="1" applyFont="1" applyBorder="1" applyAlignment="1">
      <alignment vertical="center"/>
    </xf>
    <xf numFmtId="164" fontId="19" fillId="0" borderId="0" xfId="1" applyNumberFormat="1" applyFont="1" applyAlignment="1">
      <alignment horizontal="left" vertical="center" wrapText="1"/>
    </xf>
    <xf numFmtId="164" fontId="20" fillId="0" borderId="0" xfId="1" applyNumberFormat="1" applyFont="1" applyAlignment="1">
      <alignment horizontal="left" vertical="center" wrapText="1"/>
    </xf>
    <xf numFmtId="164" fontId="21" fillId="0" borderId="0" xfId="1" applyNumberFormat="1" applyFont="1" applyAlignment="1">
      <alignment horizontal="left" vertical="center"/>
    </xf>
    <xf numFmtId="165" fontId="19" fillId="0" borderId="2" xfId="1" applyNumberFormat="1" applyFont="1" applyBorder="1" applyAlignment="1">
      <alignment vertical="center"/>
    </xf>
    <xf numFmtId="165" fontId="7" fillId="0" borderId="0" xfId="1" applyNumberFormat="1" applyFont="1" applyAlignment="1">
      <alignment vertical="center"/>
    </xf>
    <xf numFmtId="43" fontId="22" fillId="0" borderId="0" xfId="1" applyNumberFormat="1" applyFont="1"/>
    <xf numFmtId="0" fontId="23" fillId="0" borderId="0" xfId="1" applyFont="1"/>
    <xf numFmtId="165" fontId="18" fillId="0" borderId="0" xfId="1" applyNumberFormat="1" applyFont="1"/>
    <xf numFmtId="43" fontId="24" fillId="0" borderId="0" xfId="1" applyNumberFormat="1" applyFont="1"/>
    <xf numFmtId="0" fontId="18" fillId="0" borderId="0" xfId="1" applyFont="1" applyAlignment="1">
      <alignment horizontal="left"/>
    </xf>
    <xf numFmtId="0" fontId="25" fillId="0" borderId="0" xfId="1" applyFont="1"/>
    <xf numFmtId="0" fontId="26" fillId="0" borderId="0" xfId="1" applyFont="1" applyAlignment="1">
      <alignment vertical="center"/>
    </xf>
    <xf numFmtId="166" fontId="27" fillId="0" borderId="0" xfId="0" applyNumberFormat="1" applyFont="1" applyAlignment="1">
      <alignment horizontal="right" vertical="center"/>
    </xf>
    <xf numFmtId="44" fontId="18" fillId="0" borderId="0" xfId="1" applyNumberFormat="1" applyFont="1"/>
    <xf numFmtId="164" fontId="18" fillId="0" borderId="0" xfId="1" applyNumberFormat="1" applyFont="1"/>
    <xf numFmtId="164" fontId="10" fillId="0" borderId="0" xfId="1" applyNumberFormat="1" applyFont="1"/>
    <xf numFmtId="44" fontId="10" fillId="0" borderId="0" xfId="1" applyNumberFormat="1" applyFont="1"/>
    <xf numFmtId="0" fontId="10" fillId="0" borderId="0" xfId="1" applyFont="1" applyAlignment="1">
      <alignment vertical="center"/>
    </xf>
    <xf numFmtId="164" fontId="10" fillId="0" borderId="0" xfId="1" applyNumberFormat="1" applyFont="1" applyAlignment="1">
      <alignment horizontal="left"/>
    </xf>
    <xf numFmtId="0" fontId="28" fillId="2" borderId="0" xfId="2" applyFont="1" applyFill="1" applyAlignment="1">
      <alignment horizontal="center"/>
    </xf>
    <xf numFmtId="0" fontId="28" fillId="2" borderId="0" xfId="2" applyFont="1" applyFill="1" applyAlignment="1" applyProtection="1">
      <alignment horizontal="center"/>
      <protection locked="0"/>
    </xf>
    <xf numFmtId="0" fontId="29" fillId="2" borderId="0" xfId="2" applyFont="1" applyFill="1" applyAlignment="1">
      <alignment horizontal="center"/>
    </xf>
    <xf numFmtId="0" fontId="30" fillId="0" borderId="0" xfId="2" applyFont="1"/>
    <xf numFmtId="165" fontId="31" fillId="0" borderId="0" xfId="2" applyNumberFormat="1" applyFont="1"/>
    <xf numFmtId="0" fontId="13" fillId="0" borderId="0" xfId="2" applyFont="1"/>
    <xf numFmtId="165" fontId="32" fillId="0" borderId="0" xfId="2" applyNumberFormat="1" applyFont="1"/>
    <xf numFmtId="0" fontId="32" fillId="0" borderId="0" xfId="2" applyFont="1"/>
    <xf numFmtId="165" fontId="32" fillId="0" borderId="0" xfId="2" applyNumberFormat="1" applyFont="1" applyAlignment="1">
      <alignment horizontal="right" vertical="center"/>
    </xf>
    <xf numFmtId="165" fontId="32" fillId="0" borderId="1" xfId="2" applyNumberFormat="1" applyFont="1" applyBorder="1" applyAlignment="1">
      <alignment horizontal="right" vertical="center"/>
    </xf>
    <xf numFmtId="165" fontId="32" fillId="0" borderId="1" xfId="2" applyNumberFormat="1" applyFont="1" applyBorder="1"/>
    <xf numFmtId="0" fontId="33" fillId="0" borderId="0" xfId="2" applyFont="1"/>
    <xf numFmtId="165" fontId="17" fillId="0" borderId="1" xfId="2" applyNumberFormat="1" applyFont="1" applyBorder="1"/>
    <xf numFmtId="0" fontId="34" fillId="0" borderId="0" xfId="2" applyFont="1"/>
    <xf numFmtId="164" fontId="32" fillId="0" borderId="0" xfId="1" applyNumberFormat="1" applyFont="1" applyAlignment="1">
      <alignment horizontal="left" vertical="center" wrapText="1"/>
    </xf>
    <xf numFmtId="165" fontId="33" fillId="0" borderId="0" xfId="2" applyNumberFormat="1" applyFont="1"/>
    <xf numFmtId="0" fontId="35" fillId="0" borderId="0" xfId="2" applyFont="1"/>
    <xf numFmtId="0" fontId="36" fillId="0" borderId="0" xfId="2" applyFont="1"/>
    <xf numFmtId="165" fontId="17" fillId="0" borderId="3" xfId="2" applyNumberFormat="1" applyFont="1" applyBorder="1"/>
    <xf numFmtId="167" fontId="12" fillId="0" borderId="0" xfId="2" applyNumberFormat="1" applyFont="1"/>
  </cellXfs>
  <cellStyles count="3">
    <cellStyle name="Normal" xfId="0" builtinId="0"/>
    <cellStyle name="Normal_ESTADOS FINANCIEROS REEXPRESADOS" xfId="1" xr:uid="{15F2C977-885A-4336-BECB-B150B041492B}"/>
    <cellStyle name="Normal_Libro2" xfId="2" xr:uid="{0206389F-7D76-4CC4-881E-E29B0A068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1</xdr:row>
          <xdr:rowOff>83820</xdr:rowOff>
        </xdr:from>
        <xdr:to>
          <xdr:col>0</xdr:col>
          <xdr:colOff>1249680</xdr:colOff>
          <xdr:row>5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D9296CC-E28E-49FE-A02C-C0CFA368A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1089660</xdr:colOff>
      <xdr:row>53</xdr:row>
      <xdr:rowOff>96576</xdr:rowOff>
    </xdr:from>
    <xdr:to>
      <xdr:col>1</xdr:col>
      <xdr:colOff>22859</xdr:colOff>
      <xdr:row>56</xdr:row>
      <xdr:rowOff>40249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10C4F2C5-C39B-4F41-9CE7-3F12AB9A4CF2}"/>
            </a:ext>
          </a:extLst>
        </xdr:cNvPr>
        <xdr:cNvSpPr/>
      </xdr:nvSpPr>
      <xdr:spPr bwMode="auto">
        <a:xfrm>
          <a:off x="1089660" y="9865416"/>
          <a:ext cx="2499359" cy="469453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Contador General</a:t>
          </a:r>
        </a:p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N° 5975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695845</xdr:colOff>
      <xdr:row>53</xdr:row>
      <xdr:rowOff>150476</xdr:rowOff>
    </xdr:from>
    <xdr:to>
      <xdr:col>9</xdr:col>
      <xdr:colOff>822511</xdr:colOff>
      <xdr:row>56</xdr:row>
      <xdr:rowOff>69116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1AD7075-68D2-4C5D-ACCE-02D3B14095FF}"/>
            </a:ext>
          </a:extLst>
        </xdr:cNvPr>
        <xdr:cNvSpPr/>
      </xdr:nvSpPr>
      <xdr:spPr bwMode="auto">
        <a:xfrm>
          <a:off x="12026785" y="9919316"/>
          <a:ext cx="2351706" cy="44442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Jorge Alberto Canizales Mendoza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Financiero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614680</xdr:colOff>
      <xdr:row>47</xdr:row>
      <xdr:rowOff>1255</xdr:rowOff>
    </xdr:from>
    <xdr:to>
      <xdr:col>9</xdr:col>
      <xdr:colOff>836384</xdr:colOff>
      <xdr:row>49</xdr:row>
      <xdr:rowOff>120702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5DDDD74A-D3DF-4DF6-A1EC-C87A610D7D16}"/>
            </a:ext>
          </a:extLst>
        </xdr:cNvPr>
        <xdr:cNvSpPr/>
      </xdr:nvSpPr>
      <xdr:spPr bwMode="auto">
        <a:xfrm>
          <a:off x="11945620" y="8809975"/>
          <a:ext cx="2446744" cy="439487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1100">
              <a:latin typeface="Times New Roman" panose="02020603050405020304" pitchFamily="18" charset="0"/>
              <a:cs typeface="Times New Roman" panose="02020603050405020304" pitchFamily="18" charset="0"/>
            </a:rPr>
            <a:t>Juan</a:t>
          </a: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Carlos Flores Elias</a:t>
          </a:r>
        </a:p>
        <a:p>
          <a:pPr algn="ctr"/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General 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1102678</xdr:colOff>
      <xdr:row>47</xdr:row>
      <xdr:rowOff>7840</xdr:rowOff>
    </xdr:from>
    <xdr:to>
      <xdr:col>1</xdr:col>
      <xdr:colOff>995</xdr:colOff>
      <xdr:row>50</xdr:row>
      <xdr:rowOff>2926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740FF073-9A66-4B6C-BF67-A31C03985CE0}"/>
            </a:ext>
          </a:extLst>
        </xdr:cNvPr>
        <xdr:cNvSpPr/>
      </xdr:nvSpPr>
      <xdr:spPr bwMode="auto">
        <a:xfrm>
          <a:off x="1102678" y="8816560"/>
          <a:ext cx="2464477" cy="475146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10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100"/>
            </a:lnSpc>
          </a:pPr>
          <a:r>
            <a:rPr lang="es-SV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Representante legal</a:t>
          </a:r>
          <a:endParaRPr lang="es-SV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</xdr:colOff>
          <xdr:row>1</xdr:row>
          <xdr:rowOff>45720</xdr:rowOff>
        </xdr:from>
        <xdr:to>
          <xdr:col>0</xdr:col>
          <xdr:colOff>853440</xdr:colOff>
          <xdr:row>4</xdr:row>
          <xdr:rowOff>30480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9E13CE73-8CB3-441D-9048-81E256BBD6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303177</xdr:colOff>
      <xdr:row>50</xdr:row>
      <xdr:rowOff>2631</xdr:rowOff>
    </xdr:from>
    <xdr:to>
      <xdr:col>0</xdr:col>
      <xdr:colOff>2007835</xdr:colOff>
      <xdr:row>52</xdr:row>
      <xdr:rowOff>31751</xdr:rowOff>
    </xdr:to>
    <xdr:sp macro="" textlink="">
      <xdr:nvSpPr>
        <xdr:cNvPr id="18" name="Rectángulo: esquinas redondeadas 17">
          <a:extLst>
            <a:ext uri="{FF2B5EF4-FFF2-40B4-BE49-F238E27FC236}">
              <a16:creationId xmlns:a16="http://schemas.microsoft.com/office/drawing/2014/main" id="{6EA7BA35-DEEC-4C41-A906-117F281D2552}"/>
            </a:ext>
          </a:extLst>
        </xdr:cNvPr>
        <xdr:cNvSpPr/>
      </xdr:nvSpPr>
      <xdr:spPr bwMode="auto">
        <a:xfrm>
          <a:off x="303177" y="9215211"/>
          <a:ext cx="1704658" cy="37964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9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Oscar Manuel Juarez Rosales</a:t>
          </a:r>
        </a:p>
        <a:p>
          <a:pPr algn="ctr">
            <a:lnSpc>
              <a:spcPts val="9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Contador General</a:t>
          </a:r>
        </a:p>
        <a:p>
          <a:pPr algn="ctr">
            <a:lnSpc>
              <a:spcPts val="8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N° 5975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237605</xdr:colOff>
      <xdr:row>50</xdr:row>
      <xdr:rowOff>182</xdr:rowOff>
    </xdr:from>
    <xdr:to>
      <xdr:col>4</xdr:col>
      <xdr:colOff>821715</xdr:colOff>
      <xdr:row>52</xdr:row>
      <xdr:rowOff>1475</xdr:rowOff>
    </xdr:to>
    <xdr:sp macro="" textlink="">
      <xdr:nvSpPr>
        <xdr:cNvPr id="19" name="Rectángulo: esquinas redondeadas 18">
          <a:extLst>
            <a:ext uri="{FF2B5EF4-FFF2-40B4-BE49-F238E27FC236}">
              <a16:creationId xmlns:a16="http://schemas.microsoft.com/office/drawing/2014/main" id="{F4FA7749-0A8A-4E18-96B4-FF7475D32FD9}"/>
            </a:ext>
          </a:extLst>
        </xdr:cNvPr>
        <xdr:cNvSpPr/>
      </xdr:nvSpPr>
      <xdr:spPr bwMode="auto">
        <a:xfrm>
          <a:off x="4672445" y="9212762"/>
          <a:ext cx="1765210" cy="351813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8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Jorge Alberto Canizales Mendoza</a:t>
          </a:r>
        </a:p>
        <a:p>
          <a:pPr algn="ctr"/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Financiero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210576</xdr:colOff>
      <xdr:row>44</xdr:row>
      <xdr:rowOff>89958</xdr:rowOff>
    </xdr:from>
    <xdr:to>
      <xdr:col>4</xdr:col>
      <xdr:colOff>819926</xdr:colOff>
      <xdr:row>46</xdr:row>
      <xdr:rowOff>120290</xdr:rowOff>
    </xdr:to>
    <xdr:sp macro="" textlink="">
      <xdr:nvSpPr>
        <xdr:cNvPr id="20" name="Rectángulo: esquinas redondeadas 19">
          <a:extLst>
            <a:ext uri="{FF2B5EF4-FFF2-40B4-BE49-F238E27FC236}">
              <a16:creationId xmlns:a16="http://schemas.microsoft.com/office/drawing/2014/main" id="{B34CB63A-8558-4CE3-93EA-B2B3954B97A6}"/>
            </a:ext>
          </a:extLst>
        </xdr:cNvPr>
        <xdr:cNvSpPr/>
      </xdr:nvSpPr>
      <xdr:spPr bwMode="auto">
        <a:xfrm>
          <a:off x="4645416" y="8235738"/>
          <a:ext cx="1790450" cy="373232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SV" sz="900">
              <a:latin typeface="Times New Roman" panose="02020603050405020304" pitchFamily="18" charset="0"/>
              <a:cs typeface="Times New Roman" panose="02020603050405020304" pitchFamily="18" charset="0"/>
            </a:rPr>
            <a:t>Juan</a:t>
          </a: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Carlos Flores Elias</a:t>
          </a:r>
        </a:p>
        <a:p>
          <a:pPr algn="ctr"/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Gerente General 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269173</xdr:colOff>
      <xdr:row>44</xdr:row>
      <xdr:rowOff>37918</xdr:rowOff>
    </xdr:from>
    <xdr:to>
      <xdr:col>0</xdr:col>
      <xdr:colOff>2087964</xdr:colOff>
      <xdr:row>45</xdr:row>
      <xdr:rowOff>123158</xdr:rowOff>
    </xdr:to>
    <xdr:sp macro="" textlink="">
      <xdr:nvSpPr>
        <xdr:cNvPr id="21" name="Rectángulo: esquinas redondeadas 20">
          <a:extLst>
            <a:ext uri="{FF2B5EF4-FFF2-40B4-BE49-F238E27FC236}">
              <a16:creationId xmlns:a16="http://schemas.microsoft.com/office/drawing/2014/main" id="{650E3F3E-3394-4675-8C13-5A2D0F6D69DA}"/>
            </a:ext>
          </a:extLst>
        </xdr:cNvPr>
        <xdr:cNvSpPr/>
      </xdr:nvSpPr>
      <xdr:spPr bwMode="auto">
        <a:xfrm>
          <a:off x="269173" y="8183698"/>
          <a:ext cx="1818791" cy="260500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18288" tIns="0" rIns="0" bIns="0" rtlCol="0" anchor="ctr" upright="1"/>
        <a:lstStyle/>
        <a:p>
          <a:pPr algn="ctr">
            <a:lnSpc>
              <a:spcPts val="7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Luis Roberto Gonzalez Amaya</a:t>
          </a:r>
        </a:p>
        <a:p>
          <a:pPr algn="ctr">
            <a:lnSpc>
              <a:spcPts val="1100"/>
            </a:lnSpc>
          </a:pPr>
          <a:r>
            <a:rPr lang="es-SV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Representante legal</a:t>
          </a:r>
          <a:endParaRPr lang="es-SV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29A1-08CC-4835-AD36-F857457AF42E}">
  <dimension ref="A2:J57"/>
  <sheetViews>
    <sheetView topLeftCell="A38" workbookViewId="0">
      <selection activeCell="C14" sqref="C14"/>
    </sheetView>
  </sheetViews>
  <sheetFormatPr baseColWidth="10" defaultRowHeight="14.4" x14ac:dyDescent="0.3"/>
  <cols>
    <col min="1" max="1" width="52" customWidth="1"/>
    <col min="2" max="3" width="16.44140625" customWidth="1"/>
    <col min="4" max="4" width="5.6640625" customWidth="1"/>
    <col min="5" max="5" width="17.109375" customWidth="1"/>
    <col min="6" max="6" width="56.21875" customWidth="1"/>
    <col min="7" max="8" width="16.44140625" customWidth="1"/>
    <col min="9" max="9" width="5.44140625" customWidth="1"/>
    <col min="10" max="10" width="15.88671875" customWidth="1"/>
  </cols>
  <sheetData>
    <row r="2" spans="1:10" ht="15.6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5.6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5.6" x14ac:dyDescent="0.3">
      <c r="A5" s="2" t="s">
        <v>3</v>
      </c>
      <c r="B5" s="2"/>
      <c r="C5" s="2"/>
      <c r="D5" s="2"/>
      <c r="E5" s="2" t="s">
        <v>4</v>
      </c>
      <c r="F5" s="2"/>
      <c r="G5" s="2"/>
      <c r="H5" s="2"/>
      <c r="I5" s="2"/>
      <c r="J5" s="2"/>
    </row>
    <row r="6" spans="1:10" ht="20.399999999999999" x14ac:dyDescent="0.3">
      <c r="A6" s="1" t="s">
        <v>5</v>
      </c>
      <c r="B6" s="3"/>
      <c r="C6" s="3"/>
      <c r="D6" s="3"/>
      <c r="E6" s="3"/>
      <c r="F6" s="3"/>
      <c r="G6" s="3"/>
      <c r="H6" s="3"/>
      <c r="I6" s="3"/>
      <c r="J6" s="3"/>
    </row>
    <row r="7" spans="1:10" ht="16.8" x14ac:dyDescent="0.3">
      <c r="A7" s="4"/>
      <c r="B7" s="5"/>
      <c r="C7" s="6"/>
      <c r="D7" s="7"/>
      <c r="E7" s="4"/>
      <c r="F7" s="8"/>
      <c r="G7" s="9"/>
      <c r="H7" s="10"/>
      <c r="I7" s="11"/>
      <c r="J7" s="10"/>
    </row>
    <row r="8" spans="1:10" x14ac:dyDescent="0.3">
      <c r="A8" s="12" t="s">
        <v>6</v>
      </c>
      <c r="B8" s="13"/>
      <c r="C8" s="13"/>
      <c r="D8" s="14"/>
      <c r="E8" s="13"/>
      <c r="F8" s="12" t="s">
        <v>7</v>
      </c>
      <c r="G8" s="15"/>
      <c r="H8" s="16"/>
      <c r="I8" s="17"/>
      <c r="J8" s="18"/>
    </row>
    <row r="9" spans="1:10" x14ac:dyDescent="0.3">
      <c r="A9" s="12" t="s">
        <v>8</v>
      </c>
      <c r="B9" s="19"/>
      <c r="C9" s="19"/>
      <c r="D9" s="7" t="s">
        <v>9</v>
      </c>
      <c r="E9" s="19">
        <f>SUM(C10:C26)</f>
        <v>36425795.009999998</v>
      </c>
      <c r="F9" s="12" t="s">
        <v>10</v>
      </c>
      <c r="G9" s="20"/>
      <c r="H9" s="19"/>
      <c r="I9" s="7" t="s">
        <v>9</v>
      </c>
      <c r="J9" s="19">
        <f>SUM(H10:H22)</f>
        <v>19888687.229999997</v>
      </c>
    </row>
    <row r="10" spans="1:10" x14ac:dyDescent="0.3">
      <c r="A10" s="8" t="s">
        <v>11</v>
      </c>
      <c r="B10" s="19"/>
      <c r="C10" s="19">
        <f>SUM(B11:B13)</f>
        <v>6496406.1000000006</v>
      </c>
      <c r="D10" s="21"/>
      <c r="E10" s="22"/>
      <c r="F10" s="8" t="s">
        <v>12</v>
      </c>
      <c r="G10" s="19"/>
      <c r="H10" s="19">
        <f>SUM(G11:G14)</f>
        <v>17435910.819999997</v>
      </c>
      <c r="I10" s="21"/>
      <c r="J10" s="19"/>
    </row>
    <row r="11" spans="1:10" x14ac:dyDescent="0.3">
      <c r="A11" s="8" t="s">
        <v>13</v>
      </c>
      <c r="B11" s="24">
        <v>713670.61</v>
      </c>
      <c r="C11" s="19"/>
      <c r="D11" s="21"/>
      <c r="E11" s="22"/>
      <c r="F11" s="8" t="s">
        <v>14</v>
      </c>
      <c r="G11" s="25">
        <v>265526.78999999998</v>
      </c>
      <c r="H11" s="16"/>
      <c r="I11" s="17"/>
      <c r="J11" s="16"/>
    </row>
    <row r="12" spans="1:10" x14ac:dyDescent="0.3">
      <c r="A12" s="8" t="s">
        <v>15</v>
      </c>
      <c r="B12" s="24">
        <v>5782655.5700000003</v>
      </c>
      <c r="C12" s="19"/>
      <c r="D12" s="21"/>
      <c r="E12" s="22"/>
      <c r="F12" s="8" t="s">
        <v>16</v>
      </c>
      <c r="G12" s="25">
        <v>14098488.02</v>
      </c>
      <c r="H12" s="13"/>
      <c r="I12" s="14"/>
      <c r="J12" s="13"/>
    </row>
    <row r="13" spans="1:10" x14ac:dyDescent="0.3">
      <c r="A13" s="8" t="s">
        <v>17</v>
      </c>
      <c r="B13" s="26">
        <v>79.92</v>
      </c>
      <c r="C13" s="13"/>
      <c r="D13" s="14"/>
      <c r="E13" s="13"/>
      <c r="F13" s="8" t="s">
        <v>18</v>
      </c>
      <c r="G13" s="25">
        <v>2279199.36</v>
      </c>
      <c r="H13" s="13"/>
      <c r="I13" s="14"/>
      <c r="J13" s="13"/>
    </row>
    <row r="14" spans="1:10" x14ac:dyDescent="0.3">
      <c r="A14" s="8" t="s">
        <v>19</v>
      </c>
      <c r="B14" s="13"/>
      <c r="C14" s="19">
        <f>SUM(B15)</f>
        <v>378103.66</v>
      </c>
      <c r="D14" s="14"/>
      <c r="E14" s="13"/>
      <c r="F14" s="8" t="s">
        <v>20</v>
      </c>
      <c r="G14" s="27">
        <v>792696.65</v>
      </c>
      <c r="H14" s="16"/>
      <c r="I14" s="17"/>
      <c r="J14" s="16"/>
    </row>
    <row r="15" spans="1:10" x14ac:dyDescent="0.3">
      <c r="A15" s="13" t="s">
        <v>21</v>
      </c>
      <c r="B15" s="28">
        <v>378103.66</v>
      </c>
      <c r="C15" s="13"/>
      <c r="D15" s="14"/>
      <c r="E15" s="13"/>
      <c r="F15" s="8" t="s">
        <v>22</v>
      </c>
      <c r="G15" s="19"/>
      <c r="H15" s="19">
        <f>SUM(G16:G18)</f>
        <v>1338728.25</v>
      </c>
      <c r="I15" s="21"/>
      <c r="J15" s="19"/>
    </row>
    <row r="16" spans="1:10" x14ac:dyDescent="0.3">
      <c r="A16" s="8" t="s">
        <v>23</v>
      </c>
      <c r="B16" s="16"/>
      <c r="C16" s="19">
        <f>SUM(B17:B21)</f>
        <v>29015784.729999997</v>
      </c>
      <c r="D16" s="17"/>
      <c r="E16" s="16"/>
      <c r="F16" s="8" t="s">
        <v>24</v>
      </c>
      <c r="G16" s="19">
        <v>419255.05</v>
      </c>
      <c r="H16" s="19"/>
      <c r="I16" s="21"/>
      <c r="J16" s="19"/>
    </row>
    <row r="17" spans="1:10" x14ac:dyDescent="0.3">
      <c r="A17" s="8" t="s">
        <v>25</v>
      </c>
      <c r="B17" s="24">
        <v>29737583.989999998</v>
      </c>
      <c r="C17" s="24"/>
      <c r="D17" s="24"/>
      <c r="E17" s="24"/>
      <c r="F17" s="8" t="s">
        <v>26</v>
      </c>
      <c r="G17" s="19">
        <f>780291.2+77109.02</f>
        <v>857400.22</v>
      </c>
      <c r="H17" s="13"/>
      <c r="I17" s="21"/>
      <c r="J17" s="19"/>
    </row>
    <row r="18" spans="1:10" x14ac:dyDescent="0.3">
      <c r="A18" s="8" t="s">
        <v>27</v>
      </c>
      <c r="B18" s="24">
        <v>667187.04</v>
      </c>
      <c r="C18" s="18"/>
      <c r="D18" s="29"/>
      <c r="E18" s="30"/>
      <c r="F18" s="8" t="s">
        <v>28</v>
      </c>
      <c r="G18" s="28">
        <v>62072.98</v>
      </c>
      <c r="H18" s="18"/>
      <c r="I18" s="17"/>
      <c r="J18" s="18"/>
    </row>
    <row r="19" spans="1:10" x14ac:dyDescent="0.3">
      <c r="A19" s="8" t="s">
        <v>29</v>
      </c>
      <c r="B19" s="19">
        <v>449392.72</v>
      </c>
      <c r="C19" s="16"/>
      <c r="D19" s="29"/>
      <c r="E19" s="31"/>
      <c r="F19" s="8" t="s">
        <v>30</v>
      </c>
      <c r="G19" s="19"/>
      <c r="H19" s="19">
        <f>SUM(G20)</f>
        <v>1110789.1000000001</v>
      </c>
      <c r="I19" s="21"/>
      <c r="J19" s="18"/>
    </row>
    <row r="20" spans="1:10" x14ac:dyDescent="0.3">
      <c r="A20" s="8" t="s">
        <v>31</v>
      </c>
      <c r="B20" s="24">
        <v>51619.13</v>
      </c>
      <c r="C20" s="13"/>
      <c r="D20" s="32"/>
      <c r="E20" s="31"/>
      <c r="F20" s="8" t="s">
        <v>32</v>
      </c>
      <c r="G20" s="28">
        <v>1110789.1000000001</v>
      </c>
      <c r="H20" s="19"/>
      <c r="I20" s="21"/>
      <c r="J20" s="18"/>
    </row>
    <row r="21" spans="1:10" x14ac:dyDescent="0.3">
      <c r="A21" s="8" t="s">
        <v>33</v>
      </c>
      <c r="B21" s="28">
        <v>-1889998.15</v>
      </c>
      <c r="C21" s="19"/>
      <c r="D21" s="33"/>
      <c r="E21" s="34"/>
      <c r="F21" s="8" t="s">
        <v>34</v>
      </c>
      <c r="G21" s="13"/>
      <c r="H21" s="28">
        <f>SUM(G22)</f>
        <v>3259.06</v>
      </c>
      <c r="I21" s="14"/>
      <c r="J21" s="13"/>
    </row>
    <row r="22" spans="1:10" x14ac:dyDescent="0.3">
      <c r="A22" s="8" t="s">
        <v>35</v>
      </c>
      <c r="B22" s="35"/>
      <c r="C22" s="19">
        <f>+B23</f>
        <v>11952.65</v>
      </c>
      <c r="D22" s="21"/>
      <c r="E22" s="22"/>
      <c r="F22" s="8" t="s">
        <v>36</v>
      </c>
      <c r="G22" s="28">
        <v>3259.06</v>
      </c>
      <c r="H22" s="13"/>
      <c r="I22" s="14"/>
      <c r="J22" s="13"/>
    </row>
    <row r="23" spans="1:10" x14ac:dyDescent="0.3">
      <c r="A23" s="8" t="s">
        <v>35</v>
      </c>
      <c r="B23" s="28">
        <v>11952.65</v>
      </c>
      <c r="C23" s="35"/>
      <c r="D23" s="17"/>
      <c r="E23" s="16"/>
      <c r="F23" s="12" t="s">
        <v>37</v>
      </c>
      <c r="G23" s="19"/>
      <c r="H23" s="19"/>
      <c r="I23" s="7" t="s">
        <v>9</v>
      </c>
      <c r="J23" s="28">
        <f>SUM(H24:H27)</f>
        <v>23314995.279999997</v>
      </c>
    </row>
    <row r="24" spans="1:10" x14ac:dyDescent="0.3">
      <c r="A24" s="8" t="s">
        <v>38</v>
      </c>
      <c r="B24" s="19"/>
      <c r="C24" s="19">
        <f>SUM(B25)</f>
        <v>417717.7</v>
      </c>
      <c r="D24" s="21"/>
      <c r="E24" s="22"/>
      <c r="F24" s="8" t="s">
        <v>39</v>
      </c>
      <c r="G24" s="19"/>
      <c r="H24" s="19">
        <f>SUM(G25)</f>
        <v>23291718.579999998</v>
      </c>
      <c r="I24" s="7"/>
      <c r="J24" s="19"/>
    </row>
    <row r="25" spans="1:10" x14ac:dyDescent="0.3">
      <c r="A25" s="8" t="s">
        <v>40</v>
      </c>
      <c r="B25" s="28">
        <v>417717.7</v>
      </c>
      <c r="C25" s="18"/>
      <c r="D25" s="21"/>
      <c r="E25" s="22"/>
      <c r="F25" s="8" t="s">
        <v>41</v>
      </c>
      <c r="G25" s="28">
        <v>23291718.579999998</v>
      </c>
      <c r="H25" s="19"/>
      <c r="I25" s="7"/>
      <c r="J25" s="19"/>
    </row>
    <row r="26" spans="1:10" x14ac:dyDescent="0.3">
      <c r="A26" s="8" t="s">
        <v>42</v>
      </c>
      <c r="B26" s="19"/>
      <c r="C26" s="28">
        <f>SUM(B27)</f>
        <v>105830.17</v>
      </c>
      <c r="D26" s="35"/>
      <c r="E26" s="35"/>
      <c r="F26" s="8" t="s">
        <v>43</v>
      </c>
      <c r="G26" s="13"/>
      <c r="H26" s="19">
        <f>SUM(G27)</f>
        <v>23276.7</v>
      </c>
      <c r="I26" s="36"/>
      <c r="J26" s="13"/>
    </row>
    <row r="27" spans="1:10" x14ac:dyDescent="0.3">
      <c r="A27" s="8" t="s">
        <v>44</v>
      </c>
      <c r="B27" s="28">
        <v>105830.17</v>
      </c>
      <c r="C27" s="19"/>
      <c r="D27" s="35"/>
      <c r="E27" s="35"/>
      <c r="F27" s="8" t="s">
        <v>45</v>
      </c>
      <c r="G27" s="28">
        <v>23276.7</v>
      </c>
      <c r="H27" s="13"/>
      <c r="I27" s="36"/>
      <c r="J27" s="13"/>
    </row>
    <row r="28" spans="1:10" x14ac:dyDescent="0.3">
      <c r="A28" s="12" t="s">
        <v>46</v>
      </c>
      <c r="B28" s="19"/>
      <c r="C28" s="19"/>
      <c r="D28" s="7" t="s">
        <v>9</v>
      </c>
      <c r="E28" s="28">
        <f>SUM(C29:C40)</f>
        <v>20927513.489999995</v>
      </c>
      <c r="F28" s="12" t="s">
        <v>47</v>
      </c>
      <c r="G28" s="35"/>
      <c r="H28" s="35"/>
      <c r="I28" s="37"/>
      <c r="J28" s="18">
        <f>+J9+J23</f>
        <v>43203682.50999999</v>
      </c>
    </row>
    <row r="29" spans="1:10" x14ac:dyDescent="0.3">
      <c r="A29" s="8" t="s">
        <v>48</v>
      </c>
      <c r="B29" s="19"/>
      <c r="C29" s="19">
        <f>SUM(B30:B30)</f>
        <v>15721033.52</v>
      </c>
      <c r="D29" s="21"/>
      <c r="E29" s="16"/>
      <c r="F29" s="12" t="s">
        <v>49</v>
      </c>
      <c r="G29" s="16"/>
      <c r="H29" s="16"/>
      <c r="I29" s="23"/>
      <c r="J29" s="16"/>
    </row>
    <row r="30" spans="1:10" x14ac:dyDescent="0.3">
      <c r="A30" s="8" t="s">
        <v>50</v>
      </c>
      <c r="B30" s="28">
        <v>15721033.52</v>
      </c>
      <c r="C30" s="19"/>
      <c r="D30" s="21"/>
      <c r="E30" s="16"/>
      <c r="F30" s="8" t="s">
        <v>51</v>
      </c>
      <c r="G30" s="19"/>
      <c r="H30" s="19"/>
      <c r="I30" s="7" t="s">
        <v>9</v>
      </c>
      <c r="J30" s="28">
        <f>SUM(H31:H34)</f>
        <v>14149625.99</v>
      </c>
    </row>
    <row r="31" spans="1:10" x14ac:dyDescent="0.3">
      <c r="A31" s="8" t="s">
        <v>52</v>
      </c>
      <c r="B31" s="19"/>
      <c r="C31" s="19">
        <f>SUM(B32:B34)</f>
        <v>1799908.92</v>
      </c>
      <c r="D31" s="21"/>
      <c r="E31" s="16"/>
      <c r="F31" s="8" t="s">
        <v>53</v>
      </c>
      <c r="G31" s="19"/>
      <c r="H31" s="19">
        <f>SUM(G32:G33)</f>
        <v>9661080</v>
      </c>
      <c r="I31" s="21"/>
      <c r="J31" s="19"/>
    </row>
    <row r="32" spans="1:10" x14ac:dyDescent="0.3">
      <c r="A32" s="8" t="s">
        <v>54</v>
      </c>
      <c r="B32" s="19">
        <v>1821773.02</v>
      </c>
      <c r="C32" s="16"/>
      <c r="D32" s="17"/>
      <c r="E32" s="18"/>
      <c r="F32" s="8" t="s">
        <v>55</v>
      </c>
      <c r="G32" s="19">
        <v>8050900</v>
      </c>
      <c r="H32" s="19"/>
      <c r="I32" s="21"/>
      <c r="J32" s="19"/>
    </row>
    <row r="33" spans="1:10" x14ac:dyDescent="0.3">
      <c r="A33" s="8" t="s">
        <v>56</v>
      </c>
      <c r="B33" s="19">
        <v>2108484.09</v>
      </c>
      <c r="C33" s="19"/>
      <c r="D33" s="21"/>
      <c r="E33" s="30"/>
      <c r="F33" s="8" t="s">
        <v>57</v>
      </c>
      <c r="G33" s="28">
        <f>1506574+103606</f>
        <v>1610180</v>
      </c>
      <c r="H33" s="19"/>
      <c r="I33" s="21"/>
      <c r="J33" s="19"/>
    </row>
    <row r="34" spans="1:10" x14ac:dyDescent="0.3">
      <c r="A34" s="8" t="s">
        <v>58</v>
      </c>
      <c r="B34" s="28">
        <v>-2130348.19</v>
      </c>
      <c r="C34" s="19"/>
      <c r="D34" s="21"/>
      <c r="E34" s="22"/>
      <c r="F34" s="8" t="s">
        <v>59</v>
      </c>
      <c r="G34" s="18"/>
      <c r="H34" s="28">
        <f>SUM(G35:G36)</f>
        <v>4488545.99</v>
      </c>
      <c r="I34" s="21"/>
      <c r="J34" s="19"/>
    </row>
    <row r="35" spans="1:10" x14ac:dyDescent="0.3">
      <c r="A35" s="8" t="s">
        <v>60</v>
      </c>
      <c r="B35" s="19"/>
      <c r="C35" s="19">
        <f>SUM(B36)</f>
        <v>43344.33</v>
      </c>
      <c r="D35" s="14"/>
      <c r="E35" s="13"/>
      <c r="F35" s="8" t="s">
        <v>61</v>
      </c>
      <c r="G35" s="19">
        <v>2551666.14</v>
      </c>
      <c r="H35" s="18"/>
      <c r="I35" s="17"/>
      <c r="J35" s="19"/>
    </row>
    <row r="36" spans="1:10" x14ac:dyDescent="0.3">
      <c r="A36" s="8" t="s">
        <v>62</v>
      </c>
      <c r="B36" s="28">
        <v>43344.33</v>
      </c>
      <c r="C36" s="19"/>
      <c r="D36" s="14"/>
      <c r="E36" s="13"/>
      <c r="F36" s="8" t="s">
        <v>63</v>
      </c>
      <c r="G36" s="28">
        <f>2013988.87-77109.02</f>
        <v>1936879.85</v>
      </c>
      <c r="H36" s="19"/>
      <c r="I36" s="21"/>
      <c r="J36" s="19"/>
    </row>
    <row r="37" spans="1:10" x14ac:dyDescent="0.3">
      <c r="A37" s="8" t="s">
        <v>64</v>
      </c>
      <c r="B37" s="19"/>
      <c r="C37" s="19">
        <f>SUM(B38:B39)</f>
        <v>2787980.79</v>
      </c>
      <c r="D37" s="17"/>
      <c r="E37" s="16"/>
      <c r="F37" s="8"/>
      <c r="G37" s="19"/>
      <c r="H37" s="19"/>
      <c r="I37" s="21"/>
      <c r="J37" s="19"/>
    </row>
    <row r="38" spans="1:10" x14ac:dyDescent="0.3">
      <c r="A38" s="8" t="s">
        <v>65</v>
      </c>
      <c r="B38" s="19">
        <v>3119974.47</v>
      </c>
      <c r="C38" s="19"/>
      <c r="D38" s="21"/>
      <c r="E38" s="22"/>
      <c r="F38" s="38"/>
      <c r="G38" s="19"/>
      <c r="H38" s="35"/>
      <c r="I38" s="35"/>
      <c r="J38" s="35"/>
    </row>
    <row r="39" spans="1:10" x14ac:dyDescent="0.3">
      <c r="A39" s="8" t="s">
        <v>66</v>
      </c>
      <c r="B39" s="28">
        <v>-331993.68</v>
      </c>
      <c r="C39" s="19"/>
      <c r="D39" s="21"/>
      <c r="E39" s="22"/>
      <c r="F39" s="39"/>
      <c r="G39" s="19"/>
      <c r="H39" s="35"/>
      <c r="I39" s="35"/>
      <c r="J39" s="35"/>
    </row>
    <row r="40" spans="1:10" x14ac:dyDescent="0.3">
      <c r="A40" s="8" t="s">
        <v>67</v>
      </c>
      <c r="B40" s="18"/>
      <c r="C40" s="40">
        <f>SUM(B41)</f>
        <v>575245.93000000005</v>
      </c>
      <c r="D40" s="41"/>
      <c r="E40" s="16"/>
      <c r="F40" s="13"/>
      <c r="G40" s="42"/>
      <c r="H40" s="43"/>
      <c r="I40" s="14"/>
      <c r="J40" s="13"/>
    </row>
    <row r="41" spans="1:10" x14ac:dyDescent="0.3">
      <c r="A41" s="8" t="s">
        <v>68</v>
      </c>
      <c r="B41" s="28">
        <v>575245.93000000005</v>
      </c>
      <c r="C41" s="18"/>
      <c r="D41" s="17"/>
      <c r="E41" s="16"/>
      <c r="F41" s="35"/>
      <c r="G41" s="35"/>
      <c r="H41" s="35"/>
      <c r="I41" s="35"/>
      <c r="J41" s="35"/>
    </row>
    <row r="42" spans="1:10" x14ac:dyDescent="0.3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25.2" customHeight="1" thickBot="1" x14ac:dyDescent="0.35">
      <c r="A43" s="44" t="s">
        <v>69</v>
      </c>
      <c r="B43" s="44"/>
      <c r="C43" s="44"/>
      <c r="D43" s="45" t="s">
        <v>9</v>
      </c>
      <c r="E43" s="46">
        <f>SUM(E9:E41)</f>
        <v>57353308.499999993</v>
      </c>
      <c r="F43" s="47" t="s">
        <v>70</v>
      </c>
      <c r="G43" s="47"/>
      <c r="H43" s="48">
        <f>+E43-J43</f>
        <v>0</v>
      </c>
      <c r="I43" s="49" t="s">
        <v>9</v>
      </c>
      <c r="J43" s="50">
        <f>+J28+J30</f>
        <v>57353308.499999993</v>
      </c>
    </row>
    <row r="44" spans="1:10" ht="16.2" thickTop="1" x14ac:dyDescent="0.3">
      <c r="A44" s="13"/>
      <c r="B44" s="51"/>
      <c r="C44" s="42"/>
      <c r="D44" s="32"/>
      <c r="E44" s="52"/>
      <c r="F44" s="53"/>
      <c r="G44" s="54"/>
      <c r="H44" s="55">
        <f>+E43-J43</f>
        <v>0</v>
      </c>
      <c r="I44" s="56"/>
      <c r="J44" s="43"/>
    </row>
    <row r="45" spans="1:10" ht="15.6" x14ac:dyDescent="0.3">
      <c r="A45" s="13"/>
      <c r="B45" s="51"/>
      <c r="C45" s="42"/>
      <c r="D45" s="32"/>
      <c r="E45" s="42"/>
      <c r="F45" s="53"/>
      <c r="G45" s="54"/>
      <c r="H45" s="57"/>
      <c r="I45" s="56"/>
      <c r="J45" s="43"/>
    </row>
    <row r="46" spans="1:10" x14ac:dyDescent="0.3">
      <c r="A46" s="58"/>
      <c r="B46" s="59"/>
      <c r="C46" s="42"/>
      <c r="D46" s="32"/>
      <c r="E46" s="42"/>
      <c r="F46" s="43"/>
      <c r="G46" s="60"/>
      <c r="H46" s="43"/>
      <c r="I46" s="56"/>
      <c r="J46" s="61"/>
    </row>
    <row r="47" spans="1:10" x14ac:dyDescent="0.3">
      <c r="A47" s="58"/>
      <c r="B47" s="62"/>
      <c r="C47" s="42"/>
      <c r="D47" s="32"/>
      <c r="E47" s="42"/>
      <c r="F47" s="43"/>
      <c r="G47" s="60"/>
      <c r="H47" s="43"/>
      <c r="I47" s="56"/>
      <c r="J47" s="61"/>
    </row>
    <row r="48" spans="1:10" x14ac:dyDescent="0.3">
      <c r="A48" s="58"/>
      <c r="B48" s="62"/>
      <c r="C48" s="13"/>
      <c r="D48" s="14"/>
      <c r="E48" s="13"/>
      <c r="F48" s="13"/>
      <c r="G48" s="63"/>
      <c r="H48" s="13"/>
      <c r="I48" s="14"/>
      <c r="J48" s="13"/>
    </row>
    <row r="49" spans="1:10" x14ac:dyDescent="0.3">
      <c r="A49" s="64"/>
      <c r="B49" s="13"/>
      <c r="C49" s="62"/>
      <c r="D49" s="65"/>
      <c r="E49" s="13"/>
      <c r="F49" s="13"/>
      <c r="G49" s="63"/>
      <c r="H49" s="13"/>
      <c r="I49" s="14"/>
      <c r="J49" s="13"/>
    </row>
    <row r="50" spans="1:10" x14ac:dyDescent="0.3">
      <c r="A50" s="64"/>
      <c r="B50" s="13"/>
      <c r="C50" s="62"/>
      <c r="D50" s="65"/>
      <c r="E50" s="13"/>
      <c r="F50" s="13"/>
      <c r="G50" s="13"/>
      <c r="H50" s="13"/>
      <c r="I50" s="14"/>
      <c r="J50" s="13"/>
    </row>
    <row r="51" spans="1:10" x14ac:dyDescent="0.3">
      <c r="A51" s="64"/>
      <c r="B51" s="62"/>
      <c r="C51" s="13"/>
      <c r="D51" s="14"/>
      <c r="E51" s="13"/>
      <c r="F51" s="13"/>
      <c r="G51" s="13"/>
      <c r="H51" s="13"/>
      <c r="I51" s="14"/>
      <c r="J51" s="13"/>
    </row>
    <row r="52" spans="1:10" x14ac:dyDescent="0.3">
      <c r="A52" s="64"/>
      <c r="B52" s="62"/>
      <c r="C52" s="13"/>
      <c r="D52" s="14"/>
      <c r="E52" s="13"/>
      <c r="F52" s="13"/>
      <c r="G52" s="13"/>
      <c r="H52" s="13"/>
      <c r="I52" s="14"/>
      <c r="J52" s="13"/>
    </row>
    <row r="53" spans="1:10" x14ac:dyDescent="0.3">
      <c r="A53" s="58"/>
      <c r="B53" s="13"/>
      <c r="C53" s="62"/>
      <c r="D53" s="65"/>
      <c r="E53" s="13"/>
      <c r="F53" s="13"/>
      <c r="G53" s="13"/>
      <c r="H53" s="13"/>
      <c r="I53" s="14"/>
      <c r="J53" s="13"/>
    </row>
    <row r="54" spans="1:10" x14ac:dyDescent="0.3">
      <c r="A54" s="58"/>
      <c r="B54" s="62"/>
      <c r="C54" s="13"/>
      <c r="D54" s="14"/>
      <c r="E54" s="13"/>
      <c r="F54" s="13"/>
      <c r="G54" s="13"/>
      <c r="H54" s="13"/>
      <c r="I54" s="14"/>
      <c r="J54" s="13"/>
    </row>
    <row r="55" spans="1:10" x14ac:dyDescent="0.3">
      <c r="A55" s="58"/>
      <c r="B55" s="62"/>
      <c r="C55" s="13"/>
      <c r="D55" s="14"/>
      <c r="E55" s="13"/>
      <c r="F55" s="13"/>
      <c r="G55" s="13"/>
      <c r="H55" s="13"/>
      <c r="I55" s="14"/>
      <c r="J55" s="13"/>
    </row>
    <row r="56" spans="1:10" x14ac:dyDescent="0.3">
      <c r="A56" s="13"/>
      <c r="B56" s="13"/>
      <c r="C56" s="13"/>
      <c r="D56" s="14"/>
      <c r="E56" s="13"/>
      <c r="F56" s="13"/>
      <c r="G56" s="13"/>
      <c r="H56" s="13"/>
      <c r="I56" s="14"/>
      <c r="J56" s="13"/>
    </row>
    <row r="57" spans="1:10" x14ac:dyDescent="0.3">
      <c r="A57" s="13"/>
      <c r="B57" s="13"/>
      <c r="C57" s="13"/>
      <c r="D57" s="14"/>
      <c r="E57" s="13"/>
      <c r="F57" s="13"/>
      <c r="G57" s="13"/>
      <c r="H57" s="13"/>
      <c r="I57" s="14"/>
      <c r="J57" s="13"/>
    </row>
  </sheetData>
  <mergeCells count="5">
    <mergeCell ref="A2:J2"/>
    <mergeCell ref="A3:J3"/>
    <mergeCell ref="A4:J4"/>
    <mergeCell ref="A5:J5"/>
    <mergeCell ref="A6:J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0</xdr:col>
                <xdr:colOff>83820</xdr:colOff>
                <xdr:row>1</xdr:row>
                <xdr:rowOff>83820</xdr:rowOff>
              </from>
              <to>
                <xdr:col>1</xdr:col>
                <xdr:colOff>1249680</xdr:colOff>
                <xdr:row>5</xdr:row>
                <xdr:rowOff>76200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3BAF-B48C-43C9-9618-2A6620155B72}">
  <dimension ref="A2:E55"/>
  <sheetViews>
    <sheetView tabSelected="1" topLeftCell="A24" workbookViewId="0">
      <selection activeCell="A2" sqref="A2:E2"/>
    </sheetView>
  </sheetViews>
  <sheetFormatPr baseColWidth="10" defaultRowHeight="14.4" x14ac:dyDescent="0.3"/>
  <cols>
    <col min="1" max="1" width="50.109375" customWidth="1"/>
    <col min="4" max="4" width="4.44140625" customWidth="1"/>
    <col min="5" max="5" width="12.5546875" customWidth="1"/>
  </cols>
  <sheetData>
    <row r="2" spans="1:5" x14ac:dyDescent="0.3">
      <c r="A2" s="66" t="s">
        <v>0</v>
      </c>
      <c r="B2" s="66"/>
      <c r="C2" s="66"/>
      <c r="D2" s="66"/>
      <c r="E2" s="66"/>
    </row>
    <row r="3" spans="1:5" x14ac:dyDescent="0.3">
      <c r="A3" s="66" t="s">
        <v>1</v>
      </c>
      <c r="B3" s="66"/>
      <c r="C3" s="66"/>
      <c r="D3" s="66"/>
      <c r="E3" s="66"/>
    </row>
    <row r="4" spans="1:5" x14ac:dyDescent="0.3">
      <c r="A4" s="66" t="s">
        <v>71</v>
      </c>
      <c r="B4" s="66"/>
      <c r="C4" s="66"/>
      <c r="D4" s="66"/>
      <c r="E4" s="66"/>
    </row>
    <row r="5" spans="1:5" x14ac:dyDescent="0.3">
      <c r="A5" s="67" t="s">
        <v>104</v>
      </c>
      <c r="B5" s="67"/>
      <c r="C5" s="67"/>
      <c r="D5" s="67"/>
      <c r="E5" s="67"/>
    </row>
    <row r="6" spans="1:5" ht="15" x14ac:dyDescent="0.35">
      <c r="A6" s="68" t="s">
        <v>72</v>
      </c>
      <c r="B6" s="68"/>
      <c r="C6" s="68"/>
      <c r="D6" s="68"/>
      <c r="E6" s="68"/>
    </row>
    <row r="7" spans="1:5" ht="24" x14ac:dyDescent="0.5">
      <c r="A7" s="69"/>
      <c r="B7" s="70"/>
      <c r="C7" s="70"/>
      <c r="D7" s="70"/>
      <c r="E7" s="70"/>
    </row>
    <row r="8" spans="1:5" x14ac:dyDescent="0.3">
      <c r="A8" s="71" t="s">
        <v>73</v>
      </c>
      <c r="B8" s="72"/>
      <c r="C8" s="72"/>
      <c r="D8" s="72" t="s">
        <v>9</v>
      </c>
      <c r="E8" s="72">
        <v>16118566.450000001</v>
      </c>
    </row>
    <row r="9" spans="1:5" x14ac:dyDescent="0.3">
      <c r="A9" s="71" t="s">
        <v>74</v>
      </c>
      <c r="B9" s="72"/>
      <c r="C9" s="72">
        <v>15935399.020000001</v>
      </c>
      <c r="D9" s="72"/>
      <c r="E9" s="72"/>
    </row>
    <row r="10" spans="1:5" x14ac:dyDescent="0.3">
      <c r="A10" s="73" t="s">
        <v>75</v>
      </c>
      <c r="B10" s="72"/>
      <c r="C10" s="72"/>
      <c r="D10" s="72"/>
      <c r="E10" s="72"/>
    </row>
    <row r="11" spans="1:5" x14ac:dyDescent="0.3">
      <c r="A11" s="73" t="s">
        <v>76</v>
      </c>
      <c r="B11" s="74">
        <v>15812527.390000001</v>
      </c>
      <c r="C11" s="72"/>
      <c r="D11" s="72"/>
      <c r="E11" s="72"/>
    </row>
    <row r="12" spans="1:5" x14ac:dyDescent="0.3">
      <c r="A12" s="73" t="s">
        <v>77</v>
      </c>
      <c r="B12" s="75">
        <v>122871.62999999999</v>
      </c>
      <c r="C12" s="72"/>
      <c r="D12" s="72"/>
      <c r="E12" s="72"/>
    </row>
    <row r="13" spans="1:5" x14ac:dyDescent="0.3">
      <c r="A13" s="71" t="s">
        <v>78</v>
      </c>
      <c r="B13" s="72"/>
      <c r="C13" s="76">
        <v>183167.43</v>
      </c>
      <c r="D13" s="72"/>
      <c r="E13" s="72"/>
    </row>
    <row r="14" spans="1:5" x14ac:dyDescent="0.3">
      <c r="A14" s="73" t="s">
        <v>79</v>
      </c>
      <c r="B14" s="72">
        <v>109982.06</v>
      </c>
      <c r="C14" s="72"/>
      <c r="D14" s="72"/>
      <c r="E14" s="72"/>
    </row>
    <row r="15" spans="1:5" x14ac:dyDescent="0.3">
      <c r="A15" s="73" t="s">
        <v>80</v>
      </c>
      <c r="B15" s="76">
        <v>73185.37</v>
      </c>
      <c r="C15" s="77"/>
      <c r="D15" s="72"/>
      <c r="E15" s="72"/>
    </row>
    <row r="16" spans="1:5" x14ac:dyDescent="0.3">
      <c r="A16" s="71" t="s">
        <v>81</v>
      </c>
      <c r="B16" s="72"/>
      <c r="C16" s="72"/>
      <c r="D16" s="72"/>
      <c r="E16" s="72">
        <v>3326873.8899999997</v>
      </c>
    </row>
    <row r="17" spans="1:5" x14ac:dyDescent="0.3">
      <c r="A17" s="73" t="s">
        <v>82</v>
      </c>
      <c r="B17" s="72"/>
      <c r="C17" s="72">
        <v>2694257.0999999996</v>
      </c>
      <c r="D17" s="72"/>
      <c r="E17" s="72"/>
    </row>
    <row r="18" spans="1:5" x14ac:dyDescent="0.3">
      <c r="A18" s="73" t="s">
        <v>83</v>
      </c>
      <c r="B18" s="74">
        <v>2364130.0299999998</v>
      </c>
      <c r="C18" s="72"/>
      <c r="D18" s="72"/>
      <c r="E18" s="72"/>
    </row>
    <row r="19" spans="1:5" x14ac:dyDescent="0.3">
      <c r="A19" s="73" t="s">
        <v>84</v>
      </c>
      <c r="B19" s="74">
        <v>122044.03</v>
      </c>
      <c r="C19" s="72"/>
      <c r="D19" s="72"/>
      <c r="E19" s="72"/>
    </row>
    <row r="20" spans="1:5" x14ac:dyDescent="0.3">
      <c r="A20" s="73" t="s">
        <v>85</v>
      </c>
      <c r="B20" s="75">
        <v>208083.03999999998</v>
      </c>
      <c r="C20" s="72"/>
      <c r="D20" s="72"/>
      <c r="E20" s="72"/>
    </row>
    <row r="21" spans="1:5" x14ac:dyDescent="0.3">
      <c r="A21" s="73" t="s">
        <v>86</v>
      </c>
      <c r="B21" s="74"/>
      <c r="C21" s="75">
        <v>632616.79</v>
      </c>
      <c r="D21" s="74"/>
      <c r="E21" s="72"/>
    </row>
    <row r="22" spans="1:5" x14ac:dyDescent="0.3">
      <c r="A22" s="73" t="s">
        <v>87</v>
      </c>
      <c r="B22" s="75">
        <v>632616.79</v>
      </c>
      <c r="C22" s="72"/>
      <c r="D22" s="72"/>
      <c r="E22" s="72"/>
    </row>
    <row r="23" spans="1:5" x14ac:dyDescent="0.3">
      <c r="A23" s="71" t="s">
        <v>88</v>
      </c>
      <c r="B23" s="72"/>
      <c r="C23" s="72"/>
      <c r="D23" s="72" t="s">
        <v>9</v>
      </c>
      <c r="E23" s="78">
        <v>12791692.560000002</v>
      </c>
    </row>
    <row r="24" spans="1:5" x14ac:dyDescent="0.3">
      <c r="A24" s="71" t="s">
        <v>89</v>
      </c>
      <c r="B24" s="74"/>
      <c r="C24" s="72"/>
      <c r="D24" s="72"/>
      <c r="E24" s="72">
        <v>10064417.129999999</v>
      </c>
    </row>
    <row r="25" spans="1:5" x14ac:dyDescent="0.3">
      <c r="A25" s="71" t="s">
        <v>90</v>
      </c>
      <c r="B25" s="74"/>
      <c r="C25" s="76">
        <v>10064417.129999999</v>
      </c>
      <c r="D25" s="72"/>
      <c r="E25" s="72"/>
    </row>
    <row r="26" spans="1:5" x14ac:dyDescent="0.3">
      <c r="A26" s="73" t="s">
        <v>91</v>
      </c>
      <c r="B26" s="74">
        <v>6641575.6999999993</v>
      </c>
      <c r="C26" s="72"/>
      <c r="D26" s="72"/>
      <c r="E26" s="72"/>
    </row>
    <row r="27" spans="1:5" x14ac:dyDescent="0.3">
      <c r="A27" s="73" t="s">
        <v>92</v>
      </c>
      <c r="B27" s="74">
        <v>2756004.61</v>
      </c>
      <c r="C27" s="72"/>
      <c r="D27" s="72"/>
      <c r="E27" s="72"/>
    </row>
    <row r="28" spans="1:5" x14ac:dyDescent="0.3">
      <c r="A28" s="73" t="s">
        <v>93</v>
      </c>
      <c r="B28" s="75">
        <v>666836.81999999995</v>
      </c>
      <c r="C28" s="72"/>
      <c r="D28" s="72"/>
      <c r="E28" s="72"/>
    </row>
    <row r="29" spans="1:5" x14ac:dyDescent="0.3">
      <c r="A29" s="71" t="s">
        <v>94</v>
      </c>
      <c r="B29" s="74"/>
      <c r="C29" s="72"/>
      <c r="D29" s="72" t="s">
        <v>9</v>
      </c>
      <c r="E29" s="78">
        <v>2727275.4300000034</v>
      </c>
    </row>
    <row r="30" spans="1:5" x14ac:dyDescent="0.3">
      <c r="A30" s="79" t="s">
        <v>95</v>
      </c>
      <c r="B30" s="72"/>
      <c r="C30" s="72"/>
      <c r="D30" s="72"/>
      <c r="E30" s="72">
        <v>39695.789999999994</v>
      </c>
    </row>
    <row r="31" spans="1:5" x14ac:dyDescent="0.3">
      <c r="A31" s="80" t="s">
        <v>96</v>
      </c>
      <c r="B31" s="72"/>
      <c r="C31" s="74">
        <v>100221.01</v>
      </c>
      <c r="D31" s="72"/>
      <c r="E31" s="72"/>
    </row>
    <row r="32" spans="1:5" x14ac:dyDescent="0.3">
      <c r="A32" s="73" t="s">
        <v>97</v>
      </c>
      <c r="B32" s="72">
        <v>34578.729999999996</v>
      </c>
      <c r="C32" s="81"/>
      <c r="D32" s="72"/>
      <c r="E32" s="81"/>
    </row>
    <row r="33" spans="1:5" x14ac:dyDescent="0.3">
      <c r="A33" s="73" t="s">
        <v>98</v>
      </c>
      <c r="B33" s="76">
        <v>65642.28</v>
      </c>
      <c r="C33" s="81"/>
      <c r="D33" s="72"/>
      <c r="E33" s="72"/>
    </row>
    <row r="34" spans="1:5" x14ac:dyDescent="0.3">
      <c r="A34" s="80" t="s">
        <v>99</v>
      </c>
      <c r="B34" s="72"/>
      <c r="C34" s="75">
        <v>60525.22</v>
      </c>
      <c r="D34" s="72"/>
      <c r="E34" s="72"/>
    </row>
    <row r="35" spans="1:5" x14ac:dyDescent="0.3">
      <c r="A35" s="80" t="s">
        <v>99</v>
      </c>
      <c r="B35" s="75">
        <v>60525.22</v>
      </c>
      <c r="C35" s="81"/>
      <c r="D35" s="72"/>
      <c r="E35" s="72"/>
    </row>
    <row r="36" spans="1:5" x14ac:dyDescent="0.3">
      <c r="A36" s="82" t="s">
        <v>100</v>
      </c>
      <c r="B36" s="72"/>
      <c r="C36" s="72"/>
      <c r="D36" s="72" t="s">
        <v>9</v>
      </c>
      <c r="E36" s="78">
        <v>2766971.2200000035</v>
      </c>
    </row>
    <row r="37" spans="1:5" x14ac:dyDescent="0.3">
      <c r="A37" s="83" t="s">
        <v>101</v>
      </c>
      <c r="B37" s="72"/>
      <c r="C37" s="72"/>
      <c r="D37" s="72" t="s">
        <v>9</v>
      </c>
      <c r="E37" s="38">
        <v>0</v>
      </c>
    </row>
    <row r="38" spans="1:5" ht="15" thickBot="1" x14ac:dyDescent="0.35">
      <c r="A38" s="83" t="s">
        <v>102</v>
      </c>
      <c r="B38" s="72"/>
      <c r="C38" s="72"/>
      <c r="D38" s="72" t="s">
        <v>9</v>
      </c>
      <c r="E38" s="84">
        <v>830091.36600000085</v>
      </c>
    </row>
    <row r="39" spans="1:5" ht="15.6" thickTop="1" thickBot="1" x14ac:dyDescent="0.35">
      <c r="A39" s="71" t="s">
        <v>103</v>
      </c>
      <c r="B39" s="72"/>
      <c r="C39" s="72"/>
      <c r="D39" s="72" t="s">
        <v>9</v>
      </c>
      <c r="E39" s="84">
        <v>1936879.8540000026</v>
      </c>
    </row>
    <row r="40" spans="1:5" ht="15" thickTop="1" x14ac:dyDescent="0.3">
      <c r="A40" s="77"/>
      <c r="B40" s="77"/>
      <c r="C40" s="77"/>
      <c r="D40" s="77"/>
      <c r="E40" s="81"/>
    </row>
    <row r="41" spans="1:5" x14ac:dyDescent="0.3">
      <c r="A41" s="81"/>
      <c r="B41" s="81"/>
      <c r="C41" s="81"/>
      <c r="D41" s="81"/>
      <c r="E41" s="81"/>
    </row>
    <row r="42" spans="1:5" x14ac:dyDescent="0.3">
      <c r="A42" s="81"/>
      <c r="B42" s="81"/>
      <c r="C42" s="81"/>
      <c r="D42" s="81"/>
      <c r="E42" s="81"/>
    </row>
    <row r="43" spans="1:5" x14ac:dyDescent="0.3">
      <c r="A43" s="81"/>
      <c r="B43" s="81"/>
      <c r="C43" s="81"/>
      <c r="D43" s="81"/>
      <c r="E43" s="81"/>
    </row>
    <row r="44" spans="1:5" x14ac:dyDescent="0.3">
      <c r="A44" s="81"/>
      <c r="B44" s="81"/>
      <c r="C44" s="81"/>
      <c r="D44" s="81"/>
      <c r="E44" s="81"/>
    </row>
    <row r="45" spans="1:5" x14ac:dyDescent="0.3">
      <c r="A45" s="81"/>
      <c r="B45" s="81"/>
      <c r="C45" s="81"/>
      <c r="D45" s="81"/>
      <c r="E45" s="81"/>
    </row>
    <row r="46" spans="1:5" x14ac:dyDescent="0.3">
      <c r="A46" s="81"/>
      <c r="B46" s="81"/>
      <c r="C46" s="81"/>
      <c r="D46" s="81"/>
      <c r="E46" s="81"/>
    </row>
    <row r="47" spans="1:5" x14ac:dyDescent="0.3">
      <c r="A47" s="81"/>
      <c r="B47" s="81"/>
      <c r="C47" s="81"/>
      <c r="D47" s="81"/>
      <c r="E47" s="81"/>
    </row>
    <row r="48" spans="1:5" x14ac:dyDescent="0.3">
      <c r="A48" s="81"/>
      <c r="B48" s="81"/>
      <c r="C48" s="81"/>
      <c r="D48" s="81"/>
      <c r="E48" s="81"/>
    </row>
    <row r="49" spans="1:5" x14ac:dyDescent="0.3">
      <c r="A49" s="81"/>
      <c r="B49" s="85"/>
      <c r="C49" s="81"/>
      <c r="D49" s="81"/>
      <c r="E49" s="81"/>
    </row>
    <row r="50" spans="1:5" x14ac:dyDescent="0.3">
      <c r="A50" s="81"/>
      <c r="B50" s="85"/>
      <c r="C50" s="81"/>
      <c r="D50" s="81"/>
      <c r="E50" s="81"/>
    </row>
    <row r="51" spans="1:5" x14ac:dyDescent="0.3">
      <c r="A51" s="81"/>
      <c r="B51" s="81"/>
      <c r="C51" s="81"/>
      <c r="D51" s="81"/>
      <c r="E51" s="81"/>
    </row>
    <row r="52" spans="1:5" x14ac:dyDescent="0.3">
      <c r="A52" s="81"/>
      <c r="B52" s="81"/>
      <c r="C52" s="81"/>
      <c r="D52" s="81"/>
      <c r="E52" s="81"/>
    </row>
    <row r="53" spans="1:5" x14ac:dyDescent="0.3">
      <c r="A53" s="81"/>
      <c r="B53" s="81"/>
      <c r="C53" s="81"/>
      <c r="D53" s="81"/>
      <c r="E53" s="81"/>
    </row>
    <row r="54" spans="1:5" x14ac:dyDescent="0.3">
      <c r="A54" s="81"/>
      <c r="B54" s="77"/>
      <c r="C54" s="81"/>
      <c r="D54" s="81"/>
      <c r="E54" s="81"/>
    </row>
    <row r="55" spans="1:5" x14ac:dyDescent="0.3">
      <c r="C55" s="81"/>
      <c r="D55" s="81"/>
      <c r="E55" s="81"/>
    </row>
  </sheetData>
  <mergeCells count="5">
    <mergeCell ref="A2:E2"/>
    <mergeCell ref="A3:E3"/>
    <mergeCell ref="A4:E4"/>
    <mergeCell ref="A5:E5"/>
    <mergeCell ref="A6:E6"/>
  </mergeCells>
  <dataValidations count="1">
    <dataValidation type="list" allowBlank="1" showInputMessage="1" showErrorMessage="1" sqref="A5:E5" xr:uid="{2F50B8D7-48CD-40B2-90E3-8B713FE62361}">
      <formula1>$I$6:$AE$6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2053" r:id="rId3">
          <objectPr defaultSize="0" autoPict="0" r:id="rId4">
            <anchor moveWithCells="1" sizeWithCells="1">
              <from>
                <xdr:col>0</xdr:col>
                <xdr:colOff>30480</xdr:colOff>
                <xdr:row>1</xdr:row>
                <xdr:rowOff>45720</xdr:rowOff>
              </from>
              <to>
                <xdr:col>1</xdr:col>
                <xdr:colOff>853440</xdr:colOff>
                <xdr:row>4</xdr:row>
                <xdr:rowOff>30480</xdr:rowOff>
              </to>
            </anchor>
          </objectPr>
        </oleObject>
      </mc:Choice>
      <mc:Fallback>
        <oleObject progId="PBrush" shapeId="205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Manuel Juarez Rosales</dc:creator>
  <cp:lastModifiedBy>Oscar Manuel Juarez Rosales</cp:lastModifiedBy>
  <dcterms:created xsi:type="dcterms:W3CDTF">2024-12-17T15:36:44Z</dcterms:created>
  <dcterms:modified xsi:type="dcterms:W3CDTF">2024-12-17T15:42:36Z</dcterms:modified>
</cp:coreProperties>
</file>