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miranda\Downloads\"/>
    </mc:Choice>
  </mc:AlternateContent>
  <xr:revisionPtr revIDLastSave="0" documentId="13_ncr:1_{7D0CB3F9-1F1A-432B-8EB4-583C2BA90857}" xr6:coauthVersionLast="47" xr6:coauthVersionMax="47" xr10:uidLastSave="{00000000-0000-0000-0000-000000000000}"/>
  <bookViews>
    <workbookView xWindow="-120" yWindow="-120" windowWidth="29040" windowHeight="15720" xr2:uid="{D1712FFC-10A7-4C1E-87F9-46FAC24A6B74}"/>
  </bookViews>
  <sheets>
    <sheet name="BG_ER" sheetId="1" r:id="rId1"/>
  </sheets>
  <definedNames>
    <definedName name="_xlnm.Print_Area" localSheetId="0">BG_ER!$A$1:$D$47,BG_ER!$A$52:$D$99</definedName>
    <definedName name="ER_ACUMULADO">#REF!</definedName>
    <definedName name="er_acumulado2">#REF!</definedName>
    <definedName name="ERACUMULADO">#REF!</definedName>
    <definedName name="ERACUMULADO2">#REF!</definedName>
    <definedName name="INDICADORES">#REF!</definedName>
    <definedName name="INDICADORES_ACUMUL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1" l="1"/>
  <c r="C55" i="1"/>
  <c r="C43" i="1"/>
  <c r="C41" i="1"/>
  <c r="C38" i="1"/>
  <c r="C36" i="1"/>
  <c r="C31" i="1"/>
  <c r="C24" i="1"/>
  <c r="C23" i="1"/>
  <c r="D31" i="1" s="1"/>
  <c r="C16" i="1"/>
  <c r="C6" i="1"/>
  <c r="D24" i="1" l="1"/>
  <c r="D23" i="1" s="1"/>
  <c r="C21" i="1"/>
  <c r="C85" i="1"/>
  <c r="D6" i="1"/>
  <c r="D43" i="1"/>
  <c r="C63" i="1"/>
  <c r="C35" i="1"/>
  <c r="D38" i="1" s="1"/>
  <c r="C57" i="1"/>
  <c r="D16" i="1"/>
  <c r="D36" i="1"/>
  <c r="C81" i="1" l="1"/>
  <c r="C96" i="1"/>
  <c r="C47" i="1"/>
  <c r="D42" i="1"/>
  <c r="D35" i="1" s="1"/>
  <c r="C97" i="1"/>
  <c r="D63" i="1" s="1"/>
  <c r="D75" i="1" l="1"/>
  <c r="D85" i="1"/>
  <c r="C50" i="1"/>
  <c r="C49" i="1"/>
  <c r="C99" i="1"/>
  <c r="D83" i="1"/>
  <c r="D57" i="1"/>
  <c r="D96" i="1" s="1"/>
  <c r="D97" i="1" l="1"/>
  <c r="C102" i="1"/>
</calcChain>
</file>

<file path=xl/sharedStrings.xml><?xml version="1.0" encoding="utf-8"?>
<sst xmlns="http://schemas.openxmlformats.org/spreadsheetml/2006/main" count="111" uniqueCount="93">
  <si>
    <t>CENTRAL DE DEPOSITO DE VALORES, S.A. DE C.V.</t>
  </si>
  <si>
    <t>BALANCE GENERAL AL 30 DE ABRIL DE 2024</t>
  </si>
  <si>
    <t>(Cifras en US$)</t>
  </si>
  <si>
    <t>2024 ABRIL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</si>
  <si>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</si>
  <si>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</si>
  <si>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</si>
  <si>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</si>
  <si>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</si>
  <si>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</si>
  <si>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</si>
  <si>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</si>
  <si>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</si>
  <si>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</si>
  <si>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</si>
  <si>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</si>
  <si>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</si>
  <si>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</si>
  <si>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</si>
  <si>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</si>
  <si>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</si>
  <si>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</si>
  <si>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</si>
  <si>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</si>
  <si>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</si>
  <si>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</si>
  <si>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</si>
  <si>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</si>
  <si>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</si>
  <si>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</si>
  <si>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</si>
  <si>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</si>
  <si>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</si>
  <si>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</si>
  <si>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</si>
  <si>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</si>
  <si>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</si>
  <si>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</si>
  <si>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</si>
  <si>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</si>
  <si>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</si>
  <si>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</si>
  <si>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</si>
  <si>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</si>
  <si>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Verificación</t>
  </si>
  <si>
    <t>ESTADO DE RESULTADO ACUMULADO  ENERO - DICIEMBRE 2024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</si>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</sst>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¢&quot;* #,##0.00_);_(&quot;¢&quot;* \(#,##0.00\);_(&quot;¢&quot;* &quot;-&quot;??_);_(@_)"/>
  </numFmts>
  <fonts count="6">
    <font>
      <sz val="12"/>
      <name val="Humanst521 BT"/>
    </font>
    <font>
      <sz val="12"/>
      <name val="Humanst521 BT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9" fontId="2" fillId="0" borderId="1" xfId="3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9" fontId="3" fillId="0" borderId="0" xfId="3" applyFont="1" applyFill="1"/>
    <xf numFmtId="164" fontId="3" fillId="0" borderId="0" xfId="1" applyFont="1" applyFill="1"/>
    <xf numFmtId="164" fontId="2" fillId="0" borderId="0" xfId="1" applyFont="1" applyFill="1"/>
    <xf numFmtId="9" fontId="2" fillId="0" borderId="0" xfId="3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164" fontId="3" fillId="0" borderId="2" xfId="1" applyFont="1" applyFill="1" applyBorder="1"/>
    <xf numFmtId="9" fontId="3" fillId="0" borderId="2" xfId="3" applyFont="1" applyFill="1" applyBorder="1"/>
    <xf numFmtId="0" fontId="2" fillId="0" borderId="0" xfId="0" quotePrefix="1" applyFont="1" applyAlignment="1">
      <alignment horizontal="left"/>
    </xf>
    <xf numFmtId="9" fontId="2" fillId="0" borderId="0" xfId="3" applyFont="1" applyFill="1" applyBorder="1"/>
    <xf numFmtId="164" fontId="3" fillId="0" borderId="0" xfId="1" applyFont="1" applyFill="1" applyBorder="1"/>
    <xf numFmtId="9" fontId="3" fillId="0" borderId="0" xfId="3" applyFont="1" applyFill="1" applyBorder="1"/>
    <xf numFmtId="164" fontId="2" fillId="0" borderId="0" xfId="1" applyFont="1" applyFill="1" applyBorder="1"/>
    <xf numFmtId="164" fontId="2" fillId="0" borderId="3" xfId="1" applyFont="1" applyFill="1" applyBorder="1"/>
    <xf numFmtId="9" fontId="2" fillId="0" borderId="3" xfId="3" applyFont="1" applyFill="1" applyBorder="1"/>
    <xf numFmtId="164" fontId="2" fillId="0" borderId="2" xfId="1" applyFont="1" applyFill="1" applyBorder="1"/>
    <xf numFmtId="9" fontId="2" fillId="0" borderId="2" xfId="3" applyFont="1" applyFill="1" applyBorder="1"/>
    <xf numFmtId="9" fontId="2" fillId="0" borderId="3" xfId="1" applyNumberFormat="1" applyFont="1" applyFill="1" applyBorder="1"/>
    <xf numFmtId="164" fontId="2" fillId="0" borderId="5" xfId="1" applyFont="1" applyFill="1" applyBorder="1"/>
    <xf numFmtId="9" fontId="2" fillId="0" borderId="5" xfId="3" applyFont="1" applyFill="1" applyBorder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9" fontId="3" fillId="0" borderId="0" xfId="3" applyFont="1"/>
    <xf numFmtId="164" fontId="2" fillId="0" borderId="6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56E7C-1E39-41E2-90B3-10454E7DB03A}">
  <sheetPr>
    <pageSetUpPr fitToPage="1"/>
  </sheetPr>
  <dimension ref="A1:I115"/>
  <sheetViews>
    <sheetView showGridLines="0" tabSelected="1" topLeftCell="A19" zoomScale="80" zoomScaleNormal="80" zoomScaleSheetLayoutView="100" workbookViewId="0">
      <selection activeCell="H13" sqref="H13"/>
    </sheetView>
  </sheetViews>
  <sheetFormatPr baseColWidth="10" defaultColWidth="11.5546875" defaultRowHeight="14.25" customHeight="1"/>
  <cols>
    <col min="1" max="1" width="4.6640625" style="3" customWidth="1"/>
    <col min="2" max="2" width="52.44140625" style="3" customWidth="1"/>
    <col min="3" max="3" width="17.44140625" style="19" bestFit="1" customWidth="1"/>
    <col min="4" max="4" width="5.44140625" style="3" bestFit="1" customWidth="1"/>
    <col min="5" max="5" width="12.109375" style="3" bestFit="1" customWidth="1"/>
    <col min="6" max="16384" width="11.5546875" style="3"/>
  </cols>
  <sheetData>
    <row r="1" spans="1:5" ht="14.25" customHeight="1">
      <c r="A1" s="1" t="s">
        <v>0</v>
      </c>
      <c r="B1" s="2"/>
      <c r="C1" s="2"/>
      <c r="D1" s="2"/>
    </row>
    <row r="2" spans="1:5" ht="14.25" customHeight="1">
      <c r="A2" s="4" t="s">
        <v>1</v>
      </c>
      <c r="B2" s="5"/>
      <c r="C2" s="5"/>
      <c r="D2" s="5"/>
    </row>
    <row r="3" spans="1:5" ht="14.25" customHeight="1">
      <c r="A3" s="4" t="s">
        <v>2</v>
      </c>
      <c r="B3" s="6"/>
      <c r="C3" s="6"/>
      <c r="D3" s="6"/>
    </row>
    <row r="4" spans="1:5" ht="14.25" customHeight="1" thickBot="1">
      <c r="A4" s="7"/>
      <c r="B4" s="8"/>
      <c r="C4" s="9" t="s">
        <v>3</v>
      </c>
      <c r="D4" s="10"/>
    </row>
    <row r="5" spans="1:5" ht="14.25" customHeight="1">
      <c r="A5" s="13" t="s">
        <v>4</v>
      </c>
      <c r="C5" s="14"/>
      <c r="D5" s="15"/>
    </row>
    <row r="6" spans="1:5" ht="14.25" customHeight="1">
      <c r="A6" s="13" t="s">
        <v>5</v>
      </c>
      <c r="C6" s="17">
        <f>SUM(C7:C15)</f>
        <v>2968746.4999999995</v>
      </c>
      <c r="D6" s="18">
        <f>+C6/C21</f>
        <v>0.97643119747186591</v>
      </c>
    </row>
    <row r="7" spans="1:5" ht="14.25" customHeight="1">
      <c r="A7" s="13"/>
      <c r="B7" s="3" t="s">
        <v>6</v>
      </c>
      <c r="C7" s="16">
        <v>300</v>
      </c>
      <c r="E7" s="17"/>
    </row>
    <row r="8" spans="1:5" ht="14.25" customHeight="1">
      <c r="A8" s="13"/>
      <c r="B8" s="20" t="s">
        <v>7</v>
      </c>
      <c r="C8" s="19">
        <v>275310.64</v>
      </c>
      <c r="E8" s="16"/>
    </row>
    <row r="9" spans="1:5" ht="14.25" customHeight="1">
      <c r="A9" s="13"/>
      <c r="B9" s="4" t="s">
        <v>8</v>
      </c>
      <c r="C9" s="19">
        <v>142121.20000000001</v>
      </c>
      <c r="E9" s="19"/>
    </row>
    <row r="10" spans="1:5" ht="14.25" customHeight="1">
      <c r="A10" s="13"/>
      <c r="B10" s="3" t="s">
        <v>9</v>
      </c>
      <c r="C10" s="19">
        <v>2265649.5099999998</v>
      </c>
      <c r="E10" s="19"/>
    </row>
    <row r="11" spans="1:5" ht="14.25" customHeight="1">
      <c r="A11" s="13"/>
      <c r="B11" s="20" t="s">
        <v>10</v>
      </c>
      <c r="C11" s="19">
        <v>213903.04</v>
      </c>
      <c r="E11" s="19"/>
    </row>
    <row r="12" spans="1:5" ht="14.25" customHeight="1">
      <c r="A12" s="13"/>
      <c r="B12" s="20" t="s">
        <v>11</v>
      </c>
      <c r="C12" s="19">
        <v>1592.36</v>
      </c>
      <c r="E12" s="19"/>
    </row>
    <row r="13" spans="1:5" ht="14.25" customHeight="1">
      <c r="A13" s="13"/>
      <c r="B13" s="3" t="s">
        <v>12</v>
      </c>
      <c r="C13" s="19">
        <v>21410.560000000001</v>
      </c>
      <c r="E13" s="19"/>
    </row>
    <row r="14" spans="1:5" ht="14.25" customHeight="1">
      <c r="A14" s="13"/>
      <c r="B14" s="3" t="s">
        <v>13</v>
      </c>
      <c r="C14" s="16">
        <v>15337.03</v>
      </c>
      <c r="E14" s="19"/>
    </row>
    <row r="15" spans="1:5" ht="14.25" customHeight="1">
      <c r="A15" s="13"/>
      <c r="B15" s="3" t="s">
        <v>14</v>
      </c>
      <c r="C15" s="21">
        <v>33122.160000000003</v>
      </c>
      <c r="D15" s="21"/>
      <c r="E15" s="19"/>
    </row>
    <row r="16" spans="1:5" ht="14.25" customHeight="1">
      <c r="A16" s="23" t="s">
        <v>15</v>
      </c>
      <c r="C16" s="17">
        <f>SUM(C17:C20)</f>
        <v>71658.710000000006</v>
      </c>
      <c r="D16" s="18">
        <f>C16/C21</f>
        <v>2.3568802528134078E-2</v>
      </c>
      <c r="E16" s="25"/>
    </row>
    <row r="17" spans="1:9" ht="14.25" customHeight="1">
      <c r="A17" s="13"/>
      <c r="B17" s="3" t="s">
        <v>16</v>
      </c>
      <c r="C17" s="16">
        <v>32104.74</v>
      </c>
      <c r="E17" s="25"/>
    </row>
    <row r="18" spans="1:9" ht="14.25" customHeight="1">
      <c r="A18" s="13"/>
      <c r="B18" s="3" t="s">
        <v>17</v>
      </c>
      <c r="C18" s="16">
        <v>0</v>
      </c>
      <c r="E18" s="25"/>
    </row>
    <row r="19" spans="1:9" ht="14.25" customHeight="1">
      <c r="A19" s="13"/>
      <c r="B19" s="3" t="s">
        <v>18</v>
      </c>
      <c r="C19" s="25">
        <v>0</v>
      </c>
      <c r="E19" s="27"/>
    </row>
    <row r="20" spans="1:9" ht="13.5" customHeight="1">
      <c r="A20" s="13"/>
      <c r="B20" s="3" t="s">
        <v>19</v>
      </c>
      <c r="C20" s="21">
        <v>39553.97</v>
      </c>
      <c r="D20" s="22"/>
      <c r="E20" s="25"/>
    </row>
    <row r="21" spans="1:9" ht="14.25" customHeight="1" thickBot="1">
      <c r="A21" s="13"/>
      <c r="B21" s="13" t="s">
        <v>20</v>
      </c>
      <c r="C21" s="28">
        <f>C16+C6</f>
        <v>3040405.2099999995</v>
      </c>
      <c r="D21" s="29">
        <v>1</v>
      </c>
      <c r="E21" s="25"/>
      <c r="F21" s="19"/>
    </row>
    <row r="22" spans="1:9" ht="14.25" customHeight="1" thickTop="1">
      <c r="A22" s="13"/>
      <c r="C22" s="16"/>
      <c r="D22" s="15"/>
      <c r="E22" s="25"/>
    </row>
    <row r="23" spans="1:9" ht="14.25" customHeight="1">
      <c r="A23" s="13" t="s">
        <v>21</v>
      </c>
      <c r="C23" s="17">
        <f>C24+C31</f>
        <v>209101.33000000002</v>
      </c>
      <c r="D23" s="18">
        <f>SUM(D24:D31)</f>
        <v>1</v>
      </c>
      <c r="E23" s="25"/>
      <c r="G23" s="12"/>
      <c r="H23" s="12"/>
      <c r="I23" s="12"/>
    </row>
    <row r="24" spans="1:9" ht="14.25" customHeight="1">
      <c r="A24" s="13" t="s">
        <v>22</v>
      </c>
      <c r="C24" s="27">
        <f>SUM(C25:C30)</f>
        <v>208453.27000000002</v>
      </c>
      <c r="D24" s="18">
        <f>C24/C23</f>
        <v>0.99690073707326488</v>
      </c>
      <c r="E24" s="27"/>
      <c r="G24" s="12"/>
      <c r="H24" s="12"/>
      <c r="I24" s="12"/>
    </row>
    <row r="25" spans="1:9" ht="14.25" customHeight="1">
      <c r="A25" s="13"/>
      <c r="B25" s="3" t="s">
        <v>23</v>
      </c>
      <c r="C25" s="25">
        <v>182.59</v>
      </c>
      <c r="D25" s="19"/>
      <c r="E25" s="25"/>
      <c r="G25" s="12"/>
      <c r="H25" s="12"/>
      <c r="I25" s="12"/>
    </row>
    <row r="26" spans="1:9" ht="14.25" customHeight="1">
      <c r="A26" s="13"/>
      <c r="B26" s="20" t="s">
        <v>24</v>
      </c>
      <c r="C26" s="16">
        <v>12219.92</v>
      </c>
      <c r="D26" s="25"/>
      <c r="E26" s="27"/>
      <c r="G26" s="12"/>
      <c r="H26" s="12"/>
      <c r="I26" s="12"/>
    </row>
    <row r="27" spans="1:9" ht="14.25" customHeight="1">
      <c r="A27" s="13"/>
      <c r="B27" s="3" t="s">
        <v>25</v>
      </c>
      <c r="C27" s="19">
        <v>50840.99</v>
      </c>
      <c r="D27" s="16"/>
      <c r="E27" s="27"/>
      <c r="G27" s="12"/>
      <c r="H27" s="12"/>
      <c r="I27" s="12"/>
    </row>
    <row r="28" spans="1:9" ht="14.25" customHeight="1">
      <c r="A28" s="13"/>
      <c r="B28" s="3" t="s">
        <v>26</v>
      </c>
      <c r="C28" s="16">
        <v>24680.85</v>
      </c>
      <c r="D28" s="16"/>
      <c r="E28" s="19"/>
      <c r="G28" s="12"/>
      <c r="H28" s="12"/>
      <c r="I28" s="12"/>
    </row>
    <row r="29" spans="1:9" ht="14.25" customHeight="1">
      <c r="A29" s="13"/>
      <c r="B29" s="3" t="s">
        <v>27</v>
      </c>
      <c r="C29" s="16">
        <v>111780.92</v>
      </c>
      <c r="D29" s="25"/>
      <c r="E29" s="25"/>
      <c r="G29" s="12"/>
      <c r="H29" s="12"/>
      <c r="I29" s="12"/>
    </row>
    <row r="30" spans="1:9" ht="14.25" customHeight="1">
      <c r="A30" s="13"/>
      <c r="B30" s="3" t="s">
        <v>28</v>
      </c>
      <c r="C30" s="16">
        <v>8748</v>
      </c>
      <c r="D30" s="25"/>
      <c r="E30" s="25"/>
      <c r="G30" s="12"/>
      <c r="H30" s="12"/>
      <c r="I30" s="12"/>
    </row>
    <row r="31" spans="1:9" ht="14.25" customHeight="1">
      <c r="A31" s="13" t="s">
        <v>29</v>
      </c>
      <c r="C31" s="30">
        <f>SUM(C32:C33)</f>
        <v>648.05999999999995</v>
      </c>
      <c r="D31" s="31">
        <f>C31/C23</f>
        <v>3.0992629267350899E-3</v>
      </c>
      <c r="E31" s="25"/>
      <c r="G31" s="12"/>
      <c r="H31" s="12"/>
      <c r="I31" s="12"/>
    </row>
    <row r="32" spans="1:9" ht="14.25" customHeight="1">
      <c r="A32" s="13"/>
      <c r="B32" s="3" t="s">
        <v>30</v>
      </c>
      <c r="C32" s="16">
        <v>0</v>
      </c>
      <c r="D32" s="18"/>
      <c r="E32" s="19"/>
      <c r="G32" s="12"/>
      <c r="H32" s="12"/>
      <c r="I32" s="12"/>
    </row>
    <row r="33" spans="1:9" ht="14.25" customHeight="1">
      <c r="A33" s="13"/>
      <c r="B33" s="20" t="s">
        <v>31</v>
      </c>
      <c r="C33" s="21">
        <v>648.05999999999995</v>
      </c>
      <c r="D33" s="22"/>
      <c r="E33" s="25"/>
      <c r="G33" s="12"/>
      <c r="H33" s="12"/>
      <c r="I33" s="12"/>
    </row>
    <row r="34" spans="1:9" ht="14.25" customHeight="1">
      <c r="A34" s="13"/>
      <c r="C34" s="16"/>
      <c r="D34" s="15"/>
      <c r="E34" s="25"/>
      <c r="G34" s="12"/>
      <c r="H34" s="12"/>
      <c r="I34" s="12"/>
    </row>
    <row r="35" spans="1:9" ht="14.25" customHeight="1">
      <c r="A35" s="13" t="s">
        <v>32</v>
      </c>
      <c r="C35" s="17">
        <f>C36+C38+C43+C41</f>
        <v>2831303.88</v>
      </c>
      <c r="D35" s="18">
        <f>SUM(D36:D44)</f>
        <v>1</v>
      </c>
      <c r="E35" s="27"/>
      <c r="G35" s="12"/>
      <c r="H35" s="12"/>
      <c r="I35" s="12"/>
    </row>
    <row r="36" spans="1:9" ht="14.25" customHeight="1">
      <c r="A36" s="13" t="s">
        <v>33</v>
      </c>
      <c r="C36" s="17">
        <f>SUM(C37:C37)</f>
        <v>2000000</v>
      </c>
      <c r="D36" s="18">
        <f>C36/C35</f>
        <v>0.70638832310716149</v>
      </c>
      <c r="E36" s="25"/>
    </row>
    <row r="37" spans="1:9" ht="14.25" customHeight="1">
      <c r="A37" s="13"/>
      <c r="B37" s="3" t="s">
        <v>34</v>
      </c>
      <c r="C37" s="16">
        <v>2000000</v>
      </c>
      <c r="D37" s="15"/>
      <c r="E37" s="25"/>
    </row>
    <row r="38" spans="1:9" ht="14.25" customHeight="1">
      <c r="A38" s="13" t="s">
        <v>35</v>
      </c>
      <c r="C38" s="17">
        <f>SUM(C39:C40)</f>
        <v>549105.77</v>
      </c>
      <c r="D38" s="18">
        <f>C38/C35</f>
        <v>0.19394095203938336</v>
      </c>
      <c r="E38" s="25"/>
    </row>
    <row r="39" spans="1:9" ht="14.25" customHeight="1">
      <c r="A39" s="13"/>
      <c r="B39" s="3" t="s">
        <v>36</v>
      </c>
      <c r="C39" s="25">
        <v>363631.09</v>
      </c>
      <c r="D39" s="26"/>
      <c r="E39" s="27"/>
    </row>
    <row r="40" spans="1:9" ht="14.25" customHeight="1">
      <c r="A40" s="13"/>
      <c r="B40" s="3" t="s">
        <v>37</v>
      </c>
      <c r="C40" s="25">
        <v>185474.68</v>
      </c>
      <c r="D40" s="26"/>
      <c r="E40" s="27"/>
    </row>
    <row r="41" spans="1:9" ht="14.25" customHeight="1">
      <c r="A41" s="13" t="s">
        <v>38</v>
      </c>
      <c r="C41" s="17">
        <f>SUM(C42:C42)</f>
        <v>-28877.21</v>
      </c>
      <c r="D41" s="26"/>
      <c r="E41" s="25"/>
    </row>
    <row r="42" spans="1:9" ht="14.25" customHeight="1">
      <c r="A42" s="13"/>
      <c r="B42" s="3" t="s">
        <v>39</v>
      </c>
      <c r="C42" s="25">
        <v>-28877.21</v>
      </c>
      <c r="D42" s="18">
        <f>C42/C35</f>
        <v>-1.0199261973956677E-2</v>
      </c>
      <c r="E42" s="27"/>
    </row>
    <row r="43" spans="1:9" ht="14.25" customHeight="1">
      <c r="A43" s="13" t="s">
        <v>40</v>
      </c>
      <c r="C43" s="17">
        <f>+C45+C44</f>
        <v>311075.32</v>
      </c>
      <c r="D43" s="18">
        <f>C43/C35</f>
        <v>0.10986998682741184</v>
      </c>
      <c r="E43" s="25"/>
    </row>
    <row r="44" spans="1:9" ht="14.25" customHeight="1">
      <c r="A44" s="13"/>
      <c r="B44" s="20" t="s">
        <v>41</v>
      </c>
      <c r="C44" s="16">
        <v>62879.9</v>
      </c>
      <c r="D44" s="15"/>
      <c r="E44" s="25"/>
    </row>
    <row r="45" spans="1:9" ht="14.25" customHeight="1">
      <c r="A45" s="13"/>
      <c r="B45" s="3" t="s">
        <v>42</v>
      </c>
      <c r="C45" s="21">
        <v>248195.42</v>
      </c>
      <c r="D45" s="21"/>
      <c r="E45" s="27"/>
    </row>
    <row r="46" spans="1:9" ht="14.25" customHeight="1">
      <c r="A46" s="13"/>
      <c r="C46" s="16"/>
      <c r="D46" s="15"/>
      <c r="E46" s="25"/>
    </row>
    <row r="47" spans="1:9" ht="14.25" customHeight="1" thickBot="1">
      <c r="A47" s="13"/>
      <c r="B47" s="13" t="s">
        <v>43</v>
      </c>
      <c r="C47" s="28">
        <f>C35+C23</f>
        <v>3040405.21</v>
      </c>
      <c r="D47" s="32"/>
      <c r="E47" s="27"/>
    </row>
    <row r="48" spans="1:9" ht="14.25" customHeight="1" thickTop="1" thickBot="1">
      <c r="A48" s="13"/>
      <c r="C48" s="16"/>
      <c r="D48" s="15"/>
      <c r="E48" s="25"/>
      <c r="F48" s="19"/>
    </row>
    <row r="49" spans="1:5" ht="14.25" customHeight="1" thickBot="1">
      <c r="A49" s="13"/>
      <c r="B49" s="3" t="s">
        <v>44</v>
      </c>
      <c r="C49" s="33">
        <f>C47-C21</f>
        <v>0</v>
      </c>
      <c r="D49" s="34"/>
      <c r="E49" s="25"/>
    </row>
    <row r="50" spans="1:5" ht="14.25" customHeight="1">
      <c r="A50" s="13"/>
      <c r="C50" s="16">
        <f>C47-C21</f>
        <v>0</v>
      </c>
      <c r="D50" s="16"/>
      <c r="E50" s="25"/>
    </row>
    <row r="52" spans="1:5" ht="14.25" customHeight="1">
      <c r="A52" s="1" t="s">
        <v>0</v>
      </c>
      <c r="B52" s="2"/>
      <c r="C52" s="2"/>
      <c r="D52" s="2"/>
    </row>
    <row r="53" spans="1:5" ht="14.25" customHeight="1">
      <c r="A53" s="4" t="s">
        <v>45</v>
      </c>
      <c r="B53" s="5"/>
      <c r="C53" s="5"/>
      <c r="D53" s="5"/>
    </row>
    <row r="54" spans="1:5" ht="14.25" customHeight="1">
      <c r="A54" s="6"/>
      <c r="B54" s="35" t="s">
        <v>2</v>
      </c>
      <c r="C54" s="35"/>
      <c r="D54" s="35"/>
    </row>
    <row r="55" spans="1:5" ht="14.25" customHeight="1" thickBot="1">
      <c r="A55" s="7"/>
      <c r="B55" s="8"/>
      <c r="C55" s="11" t="str">
        <f>C4</f>
        <v>2024 ABRIL</v>
      </c>
      <c r="D55" s="10"/>
    </row>
    <row r="57" spans="1:5" ht="14.25" customHeight="1">
      <c r="A57" s="1" t="s">
        <v>46</v>
      </c>
      <c r="B57" s="1" t="s">
        <v>47</v>
      </c>
      <c r="C57" s="36">
        <f>SUM(C58:C60)</f>
        <v>667676.84</v>
      </c>
      <c r="D57" s="18">
        <f>C57/C96</f>
        <v>0.90269563432758126</v>
      </c>
      <c r="E57" s="37"/>
    </row>
    <row r="58" spans="1:5" ht="14.25" customHeight="1">
      <c r="A58" s="4" t="s">
        <v>48</v>
      </c>
      <c r="B58" s="20" t="s">
        <v>49</v>
      </c>
      <c r="C58" s="19">
        <v>655315.64</v>
      </c>
      <c r="D58" s="18"/>
    </row>
    <row r="59" spans="1:5" ht="14.25" customHeight="1">
      <c r="A59" s="4" t="s">
        <v>50</v>
      </c>
      <c r="B59" s="4" t="s">
        <v>51</v>
      </c>
      <c r="C59" s="19">
        <v>7561.2</v>
      </c>
      <c r="D59" s="18"/>
    </row>
    <row r="60" spans="1:5" ht="14.25" customHeight="1">
      <c r="A60" s="4" t="s">
        <v>52</v>
      </c>
      <c r="B60" s="4" t="s">
        <v>53</v>
      </c>
      <c r="C60" s="19">
        <v>4800</v>
      </c>
      <c r="D60" s="18"/>
    </row>
    <row r="61" spans="1:5" ht="14.25" customHeight="1">
      <c r="A61" s="20" t="s">
        <v>54</v>
      </c>
      <c r="B61" s="4" t="s">
        <v>55</v>
      </c>
      <c r="C61" s="19">
        <v>0</v>
      </c>
      <c r="D61" s="18"/>
    </row>
    <row r="62" spans="1:5" ht="14.25" customHeight="1">
      <c r="D62" s="18"/>
    </row>
    <row r="63" spans="1:5" ht="14.25" customHeight="1">
      <c r="A63" s="1" t="s">
        <v>46</v>
      </c>
      <c r="B63" s="1" t="s">
        <v>56</v>
      </c>
      <c r="C63" s="36">
        <f>SUM(C64:C72)</f>
        <v>390175.85</v>
      </c>
      <c r="D63" s="18">
        <f>C63/C97</f>
        <v>0.79392402169260023</v>
      </c>
      <c r="E63" s="37"/>
    </row>
    <row r="64" spans="1:5" ht="14.25" customHeight="1">
      <c r="A64" s="4" t="s">
        <v>48</v>
      </c>
      <c r="B64" s="4" t="s">
        <v>57</v>
      </c>
      <c r="C64" s="19">
        <v>41392.089999999997</v>
      </c>
      <c r="D64" s="18"/>
    </row>
    <row r="65" spans="1:5" ht="14.25" customHeight="1">
      <c r="A65" s="4" t="s">
        <v>50</v>
      </c>
      <c r="B65" s="4" t="s">
        <v>58</v>
      </c>
      <c r="C65" s="19">
        <v>19469.919999999998</v>
      </c>
      <c r="D65" s="18"/>
    </row>
    <row r="66" spans="1:5" ht="14.25" customHeight="1">
      <c r="A66" s="4" t="s">
        <v>52</v>
      </c>
      <c r="B66" s="4" t="s">
        <v>59</v>
      </c>
      <c r="C66" s="19">
        <v>20165.160000000003</v>
      </c>
      <c r="D66" s="18"/>
      <c r="E66" s="19"/>
    </row>
    <row r="67" spans="1:5" ht="14.25" customHeight="1">
      <c r="A67" s="4" t="s">
        <v>54</v>
      </c>
      <c r="B67" s="4" t="s">
        <v>60</v>
      </c>
      <c r="C67" s="19">
        <v>12000</v>
      </c>
      <c r="D67" s="18"/>
    </row>
    <row r="68" spans="1:5" ht="14.25" customHeight="1">
      <c r="A68" s="4" t="s">
        <v>61</v>
      </c>
      <c r="B68" s="4" t="s">
        <v>62</v>
      </c>
      <c r="C68" s="19">
        <v>155683.06</v>
      </c>
      <c r="D68" s="18"/>
    </row>
    <row r="69" spans="1:5" ht="14.25" customHeight="1">
      <c r="A69" s="4" t="s">
        <v>63</v>
      </c>
      <c r="B69" s="4" t="s">
        <v>64</v>
      </c>
      <c r="C69" s="19">
        <v>20884.469999999998</v>
      </c>
      <c r="D69" s="18"/>
    </row>
    <row r="70" spans="1:5" ht="14.25" customHeight="1">
      <c r="A70" s="4" t="s">
        <v>65</v>
      </c>
      <c r="B70" s="4" t="s">
        <v>66</v>
      </c>
      <c r="C70" s="19">
        <v>109644.54</v>
      </c>
      <c r="D70" s="18"/>
    </row>
    <row r="71" spans="1:5" ht="14.25" customHeight="1">
      <c r="A71" s="4" t="s">
        <v>67</v>
      </c>
      <c r="B71" s="4" t="s">
        <v>68</v>
      </c>
      <c r="C71" s="19">
        <v>8816.58</v>
      </c>
      <c r="D71" s="18"/>
    </row>
    <row r="72" spans="1:5" ht="14.25" customHeight="1">
      <c r="A72" s="4" t="s">
        <v>69</v>
      </c>
      <c r="B72" s="4" t="s">
        <v>70</v>
      </c>
      <c r="C72" s="19">
        <v>2120.0299999999997</v>
      </c>
      <c r="D72" s="18"/>
    </row>
    <row r="73" spans="1:5" ht="14.25" customHeight="1">
      <c r="A73" s="4"/>
      <c r="B73" s="4"/>
      <c r="D73" s="18"/>
    </row>
    <row r="74" spans="1:5" ht="14.25" customHeight="1">
      <c r="A74" s="4"/>
      <c r="B74" s="4"/>
      <c r="D74" s="18"/>
    </row>
    <row r="75" spans="1:5" ht="14.25" customHeight="1">
      <c r="A75" s="1" t="s">
        <v>46</v>
      </c>
      <c r="B75" s="1" t="s">
        <v>71</v>
      </c>
      <c r="C75" s="36">
        <f>SUM(C76:C79)</f>
        <v>8619.67</v>
      </c>
      <c r="D75" s="18">
        <f>C75/C97</f>
        <v>1.7539176430481425E-2</v>
      </c>
    </row>
    <row r="76" spans="1:5" ht="14.25" customHeight="1">
      <c r="A76" s="4" t="s">
        <v>48</v>
      </c>
      <c r="B76" s="20" t="s">
        <v>72</v>
      </c>
      <c r="C76" s="19">
        <v>4431.87</v>
      </c>
      <c r="D76" s="18"/>
    </row>
    <row r="77" spans="1:5" ht="14.25" customHeight="1">
      <c r="A77" s="4" t="s">
        <v>50</v>
      </c>
      <c r="B77" s="4" t="s">
        <v>73</v>
      </c>
      <c r="C77" s="19">
        <v>0</v>
      </c>
      <c r="D77" s="18"/>
    </row>
    <row r="78" spans="1:5" ht="14.25" customHeight="1">
      <c r="A78" s="4" t="s">
        <v>52</v>
      </c>
      <c r="B78" s="4" t="s">
        <v>74</v>
      </c>
      <c r="C78" s="19">
        <v>4187.8</v>
      </c>
      <c r="D78" s="18"/>
    </row>
    <row r="79" spans="1:5" ht="14.25" customHeight="1">
      <c r="A79" s="4"/>
      <c r="B79" s="4"/>
      <c r="C79" s="19">
        <v>0</v>
      </c>
      <c r="D79" s="18"/>
    </row>
    <row r="80" spans="1:5" ht="14.25" customHeight="1">
      <c r="A80" s="4"/>
      <c r="B80" s="4"/>
      <c r="D80" s="18"/>
    </row>
    <row r="81" spans="1:9" ht="14.25" customHeight="1" thickBot="1">
      <c r="A81" s="4"/>
      <c r="B81" s="1" t="s">
        <v>75</v>
      </c>
      <c r="C81" s="38">
        <f>C57-C63-C75</f>
        <v>268881.32</v>
      </c>
      <c r="D81" s="18"/>
    </row>
    <row r="82" spans="1:9" ht="14.25" customHeight="1" thickTop="1">
      <c r="A82" s="4"/>
      <c r="B82" s="1"/>
      <c r="D82" s="18"/>
    </row>
    <row r="83" spans="1:9" ht="14.25" customHeight="1">
      <c r="A83" s="4" t="s">
        <v>76</v>
      </c>
      <c r="B83" s="1" t="s">
        <v>77</v>
      </c>
      <c r="C83" s="36">
        <v>71204.290000000008</v>
      </c>
      <c r="D83" s="18">
        <f>C83/C96</f>
        <v>9.6267831797782685E-2</v>
      </c>
    </row>
    <row r="84" spans="1:9" ht="14.25" customHeight="1">
      <c r="A84" s="4"/>
      <c r="B84" s="4"/>
      <c r="D84" s="18"/>
    </row>
    <row r="85" spans="1:9" ht="14.25" customHeight="1">
      <c r="A85" s="4" t="s">
        <v>76</v>
      </c>
      <c r="B85" s="1" t="s">
        <v>78</v>
      </c>
      <c r="C85" s="36">
        <f>SUM(C86:C91)</f>
        <v>1697.6</v>
      </c>
      <c r="D85" s="18">
        <f>C85/C97</f>
        <v>3.4542512542110387E-3</v>
      </c>
    </row>
    <row r="86" spans="1:9" ht="14.25" customHeight="1">
      <c r="A86" s="4" t="s">
        <v>48</v>
      </c>
      <c r="B86" s="4" t="s">
        <v>79</v>
      </c>
      <c r="C86" s="19">
        <v>461.96000000000004</v>
      </c>
      <c r="D86" s="18"/>
    </row>
    <row r="87" spans="1:9" ht="14.25" customHeight="1">
      <c r="A87" s="4" t="s">
        <v>50</v>
      </c>
      <c r="B87" s="4" t="s">
        <v>80</v>
      </c>
      <c r="C87" s="19">
        <v>558.47</v>
      </c>
      <c r="D87" s="18"/>
    </row>
    <row r="88" spans="1:9" ht="14.25" customHeight="1">
      <c r="A88" s="4" t="s">
        <v>52</v>
      </c>
      <c r="B88" s="4" t="s">
        <v>81</v>
      </c>
      <c r="C88" s="19">
        <v>0</v>
      </c>
      <c r="D88" s="24"/>
    </row>
    <row r="89" spans="1:9" ht="14.25" customHeight="1">
      <c r="A89" s="4" t="s">
        <v>54</v>
      </c>
      <c r="B89" s="4" t="s">
        <v>82</v>
      </c>
      <c r="C89" s="19">
        <v>677.17</v>
      </c>
      <c r="D89" s="24"/>
    </row>
    <row r="90" spans="1:9" ht="14.25" customHeight="1">
      <c r="A90" s="4" t="s">
        <v>61</v>
      </c>
      <c r="B90" s="4" t="s">
        <v>83</v>
      </c>
      <c r="C90" s="19">
        <v>0</v>
      </c>
      <c r="D90" s="24"/>
    </row>
    <row r="91" spans="1:9" ht="14.25" customHeight="1">
      <c r="A91" s="4" t="s">
        <v>63</v>
      </c>
      <c r="B91" s="4" t="s">
        <v>84</v>
      </c>
      <c r="C91" s="19">
        <v>0</v>
      </c>
      <c r="D91" s="13"/>
      <c r="E91" s="13"/>
      <c r="F91" s="13"/>
      <c r="G91" s="13"/>
      <c r="H91" s="13"/>
      <c r="I91" s="13"/>
    </row>
    <row r="92" spans="1:9" ht="14.25" customHeight="1">
      <c r="A92" s="1" t="s">
        <v>85</v>
      </c>
      <c r="B92" s="1" t="s">
        <v>86</v>
      </c>
      <c r="C92" s="36">
        <v>766.67</v>
      </c>
      <c r="D92" s="24"/>
      <c r="E92" s="13"/>
      <c r="F92" s="13"/>
      <c r="G92" s="13"/>
      <c r="H92" s="13"/>
      <c r="I92" s="13"/>
    </row>
    <row r="93" spans="1:9" ht="14.25" customHeight="1">
      <c r="A93" s="1" t="s">
        <v>87</v>
      </c>
      <c r="B93" s="1" t="s">
        <v>88</v>
      </c>
      <c r="C93" s="19">
        <v>0</v>
      </c>
      <c r="D93" s="24"/>
      <c r="E93" s="13"/>
      <c r="F93" s="13"/>
      <c r="G93" s="13"/>
      <c r="H93" s="13"/>
      <c r="I93" s="13"/>
    </row>
    <row r="94" spans="1:9" ht="14.25" customHeight="1">
      <c r="A94" s="1"/>
      <c r="B94" s="1" t="s">
        <v>89</v>
      </c>
      <c r="C94" s="36">
        <v>90959.26</v>
      </c>
      <c r="D94" s="24"/>
    </row>
    <row r="95" spans="1:9" ht="14.25" customHeight="1">
      <c r="A95" s="4"/>
      <c r="B95" s="4"/>
      <c r="D95" s="24"/>
    </row>
    <row r="96" spans="1:9" ht="14.25" customHeight="1">
      <c r="A96" s="4"/>
      <c r="B96" s="23" t="s">
        <v>90</v>
      </c>
      <c r="C96" s="39">
        <f>C57+C83+C92+C93</f>
        <v>739647.8</v>
      </c>
      <c r="D96" s="24">
        <f>D57+D83</f>
        <v>0.99896346612536391</v>
      </c>
    </row>
    <row r="97" spans="1:5" ht="14.25" customHeight="1">
      <c r="A97" s="4"/>
      <c r="B97" s="23" t="s">
        <v>91</v>
      </c>
      <c r="C97" s="39">
        <f>C63+C75+C85+C93+C94</f>
        <v>491452.37999999995</v>
      </c>
      <c r="D97" s="24">
        <f>D63+D75+D85</f>
        <v>0.81491744937729271</v>
      </c>
    </row>
    <row r="98" spans="1:5" ht="14.25" customHeight="1">
      <c r="A98" s="1"/>
      <c r="B98" s="1"/>
      <c r="D98" s="26"/>
      <c r="E98" s="37"/>
    </row>
    <row r="99" spans="1:5" ht="14.25" customHeight="1" thickBot="1">
      <c r="A99" s="4"/>
      <c r="B99" s="23" t="s">
        <v>92</v>
      </c>
      <c r="C99" s="40">
        <f>C96-C97</f>
        <v>248195.4200000001</v>
      </c>
      <c r="D99" s="26"/>
    </row>
    <row r="100" spans="1:5" ht="14.25" customHeight="1" thickTop="1">
      <c r="B100" s="41"/>
    </row>
    <row r="101" spans="1:5" ht="14.25" customHeight="1">
      <c r="B101" s="23"/>
    </row>
    <row r="102" spans="1:5" ht="14.25" customHeight="1">
      <c r="B102" s="42"/>
      <c r="C102" s="19">
        <f>C99-C45</f>
        <v>0</v>
      </c>
      <c r="D102" s="19"/>
    </row>
    <row r="103" spans="1:5" ht="14.25" customHeight="1">
      <c r="B103" s="42"/>
      <c r="C103" s="43"/>
      <c r="D103" s="43"/>
    </row>
    <row r="104" spans="1:5" ht="14.25" customHeight="1">
      <c r="B104" s="42"/>
      <c r="C104" s="43"/>
      <c r="D104" s="42"/>
    </row>
    <row r="113" spans="1:9" s="13" customFormat="1" ht="14.25" customHeight="1">
      <c r="A113" s="3"/>
      <c r="B113" s="3"/>
      <c r="C113" s="19"/>
      <c r="D113" s="3"/>
      <c r="E113" s="3"/>
      <c r="F113" s="3"/>
      <c r="G113" s="3"/>
      <c r="H113" s="3"/>
      <c r="I113" s="3"/>
    </row>
    <row r="114" spans="1:9" s="13" customFormat="1" ht="14.25" customHeight="1">
      <c r="A114" s="3"/>
      <c r="B114" s="3"/>
      <c r="C114" s="19"/>
      <c r="D114" s="3"/>
      <c r="E114" s="3"/>
      <c r="F114" s="3"/>
      <c r="G114" s="3"/>
      <c r="H114" s="3"/>
      <c r="I114" s="3"/>
    </row>
    <row r="115" spans="1:9" s="13" customFormat="1" ht="14.25" customHeight="1">
      <c r="A115" s="3"/>
      <c r="B115" s="3"/>
      <c r="C115" s="19"/>
      <c r="D115" s="3"/>
      <c r="E115" s="3"/>
      <c r="F115" s="3"/>
      <c r="G115" s="3"/>
      <c r="H115" s="3"/>
      <c r="I115" s="3"/>
    </row>
  </sheetData>
  <printOptions horizontalCentered="1"/>
  <pageMargins left="0.43307086614173229" right="0.27559055118110237" top="0.74803149606299213" bottom="0.19685039370078741" header="0" footer="0"/>
  <pageSetup scale="64" orientation="portrait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BG_ER</vt:lpstr>
      <vt:lpstr>BG_ER!Área_de_impresión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Miranda</dc:creator>
  <cp:lastModifiedBy>Oscar Miranda</cp:lastModifiedBy>
  <dcterms:created xsi:type="dcterms:W3CDTF">2025-01-07T14:26:44Z</dcterms:created>
  <dcterms:modified xsi:type="dcterms:W3CDTF">2025-01-07T15:11:56Z</dcterms:modified>
</cp:coreProperties>
</file>