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iranda\Downloads\"/>
    </mc:Choice>
  </mc:AlternateContent>
  <xr:revisionPtr revIDLastSave="0" documentId="13_ncr:1_{E8FA7D2B-55D1-4278-B1CC-BED58FE93145}" xr6:coauthVersionLast="47" xr6:coauthVersionMax="47" xr10:uidLastSave="{00000000-0000-0000-0000-000000000000}"/>
  <bookViews>
    <workbookView xWindow="-120" yWindow="-120" windowWidth="29040" windowHeight="15720" xr2:uid="{0C5B9FB4-C70D-4856-8F0A-D84FABBB0C5F}"/>
  </bookViews>
  <sheets>
    <sheet name="BG_ER" sheetId="1" r:id="rId1"/>
  </sheets>
  <definedNames>
    <definedName name="_xlnm.Print_Area" localSheetId="0">BG_ER!$A$1:$D$47,BG_ER!$A$52:$D$99</definedName>
    <definedName name="ER_ACUMULADO">#REF!</definedName>
    <definedName name="er_acumulado2">#REF!</definedName>
    <definedName name="ERACUMULADO">#REF!</definedName>
    <definedName name="ERACUMULADO2">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C57" i="1"/>
  <c r="C55" i="1"/>
  <c r="C43" i="1"/>
  <c r="C41" i="1"/>
  <c r="C38" i="1"/>
  <c r="C36" i="1"/>
  <c r="C31" i="1"/>
  <c r="C24" i="1"/>
  <c r="C23" i="1" s="1"/>
  <c r="C16" i="1"/>
  <c r="C6" i="1"/>
  <c r="C21" i="1" l="1"/>
  <c r="C75" i="1"/>
  <c r="C81" i="1" s="1"/>
  <c r="D31" i="1"/>
  <c r="C35" i="1"/>
  <c r="D38" i="1" s="1"/>
  <c r="C96" i="1"/>
  <c r="D83" i="1" s="1"/>
  <c r="G35" i="1"/>
  <c r="D24" i="1"/>
  <c r="D23" i="1" s="1"/>
  <c r="D57" i="1"/>
  <c r="D43" i="1"/>
  <c r="D36" i="1"/>
  <c r="D6" i="1"/>
  <c r="C85" i="1"/>
  <c r="D16" i="1"/>
  <c r="D42" i="1" l="1"/>
  <c r="D35" i="1" s="1"/>
  <c r="C47" i="1"/>
  <c r="C49" i="1" s="1"/>
  <c r="D96" i="1"/>
  <c r="C50" i="1"/>
  <c r="C97" i="1"/>
  <c r="C99" i="1" l="1"/>
  <c r="D75" i="1"/>
  <c r="D63" i="1"/>
  <c r="D85" i="1"/>
  <c r="D97" i="1" l="1"/>
  <c r="C102" i="1"/>
</calcChain>
</file>

<file path=xl/sharedStrings.xml><?xml version="1.0" encoding="utf-8"?>
<sst xmlns="http://schemas.openxmlformats.org/spreadsheetml/2006/main" count="111" uniqueCount="93">
  <si>
    <t>CENTRAL DE DEPOSITO DE VALORES, S.A. DE C.V.</t>
  </si>
  <si>
    <t>BALANCE GENERAL AL 31 DE AGOSTO DE 2024</t>
  </si>
  <si>
    <t>(Cifras en US$)</t>
  </si>
  <si>
    <t>2024 AGOSTO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</si>
  <si>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</si>
  <si>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</si>
  <si>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</si>
  <si>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</si>
  <si>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</si>
  <si>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</si>
  <si>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</si>
  <si>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</si>
  <si>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</si>
  <si>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</si>
  <si>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</si>
  <si>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</si>
  <si>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</si>
  <si>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</si>
  <si>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</si>
  <si>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</si>
  <si>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</si>
  <si>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</si>
  <si>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</si>
  <si>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</si>
  <si>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</si>
  <si>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</si>
  <si>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</si>
  <si>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</si>
  <si>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</si>
  <si>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</si>
  <si>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</si>
  <si>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</si>
  <si>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</si>
  <si>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</si>
  <si>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</si>
  <si>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</si>
  <si>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</si>
  <si>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</si>
  <si>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</si>
  <si>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</si>
  <si>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</si>
  <si>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</si>
  <si>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</si>
  <si>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</si>
  <si>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</si>
  <si>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2024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</si>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</sst>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&quot;¢&quot;* #,##0.00_);_(&quot;¢&quot;* \(#,##0.00\);_(&quot;¢&quot;* &quot;-&quot;??_);_(@_)"/>
  </numFmts>
  <fonts count="8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indexed="62"/>
      <name val="Aptos Narrow"/>
      <family val="2"/>
      <scheme val="minor"/>
    </font>
    <font>
      <b/>
      <sz val="12"/>
      <color indexed="62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164" fontId="3" fillId="0" borderId="2" xfId="1" applyFont="1" applyFill="1" applyBorder="1"/>
    <xf numFmtId="9" fontId="3" fillId="0" borderId="2" xfId="3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164" fontId="3" fillId="0" borderId="0" xfId="1" applyFont="1" applyFill="1" applyBorder="1"/>
    <xf numFmtId="9" fontId="3" fillId="0" borderId="0" xfId="3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43" fontId="3" fillId="0" borderId="0" xfId="0" applyNumberFormat="1" applyFont="1"/>
    <xf numFmtId="4" fontId="6" fillId="0" borderId="0" xfId="0" applyNumberFormat="1" applyFont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5" fontId="3" fillId="0" borderId="0" xfId="2" applyFont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164" fontId="7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4FC1E-E4F6-4503-A18D-D52EBFDB4354}">
  <sheetPr>
    <pageSetUpPr fitToPage="1"/>
  </sheetPr>
  <dimension ref="A1:K115"/>
  <sheetViews>
    <sheetView showGridLines="0" tabSelected="1" zoomScale="80" zoomScaleNormal="80" zoomScaleSheetLayoutView="100" workbookViewId="0">
      <selection activeCell="J22" sqref="J22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20" bestFit="1" customWidth="1"/>
    <col min="4" max="4" width="5.44140625" style="3" bestFit="1" customWidth="1"/>
    <col min="5" max="5" width="11.44140625" style="3" customWidth="1"/>
    <col min="6" max="7" width="12.109375" style="3" bestFit="1" customWidth="1"/>
    <col min="8" max="16384" width="11.5546875" style="3"/>
  </cols>
  <sheetData>
    <row r="1" spans="1:7" ht="14.25" customHeight="1">
      <c r="A1" s="1" t="s">
        <v>0</v>
      </c>
      <c r="B1" s="2"/>
      <c r="C1" s="2"/>
      <c r="D1" s="2"/>
    </row>
    <row r="2" spans="1:7" ht="14.25" customHeight="1">
      <c r="A2" s="4" t="s">
        <v>1</v>
      </c>
      <c r="B2" s="5"/>
      <c r="C2" s="5"/>
      <c r="D2" s="5"/>
      <c r="E2" s="6"/>
    </row>
    <row r="3" spans="1:7" ht="14.25" customHeight="1">
      <c r="A3" s="4" t="s">
        <v>2</v>
      </c>
      <c r="B3" s="7"/>
      <c r="C3" s="7"/>
      <c r="D3" s="7"/>
      <c r="E3" s="6"/>
    </row>
    <row r="4" spans="1:7" ht="14.25" customHeight="1" thickBot="1">
      <c r="A4" s="8"/>
      <c r="B4" s="9"/>
      <c r="C4" s="10" t="s">
        <v>3</v>
      </c>
      <c r="D4" s="11"/>
      <c r="E4" s="13"/>
    </row>
    <row r="5" spans="1:7" ht="14.25" customHeight="1">
      <c r="A5" s="14" t="s">
        <v>4</v>
      </c>
      <c r="C5" s="15"/>
      <c r="D5" s="16"/>
      <c r="E5" s="6"/>
    </row>
    <row r="6" spans="1:7" ht="14.25" customHeight="1">
      <c r="A6" s="14" t="s">
        <v>5</v>
      </c>
      <c r="C6" s="18">
        <f>SUM(C7:C15)</f>
        <v>3358865.9499999997</v>
      </c>
      <c r="D6" s="19">
        <f>+C6/C21</f>
        <v>0.97880123611181802</v>
      </c>
      <c r="E6" s="6"/>
    </row>
    <row r="7" spans="1:7" ht="14.25" customHeight="1">
      <c r="A7" s="14"/>
      <c r="B7" s="3" t="s">
        <v>6</v>
      </c>
      <c r="C7" s="17">
        <v>300</v>
      </c>
      <c r="E7" s="6"/>
      <c r="F7" s="20"/>
      <c r="G7" s="18"/>
    </row>
    <row r="8" spans="1:7" ht="14.25" customHeight="1">
      <c r="A8" s="14"/>
      <c r="B8" s="21" t="s">
        <v>7</v>
      </c>
      <c r="C8" s="20">
        <v>208240.5</v>
      </c>
      <c r="E8" s="6"/>
      <c r="G8" s="17"/>
    </row>
    <row r="9" spans="1:7" ht="14.25" customHeight="1">
      <c r="A9" s="14"/>
      <c r="B9" s="4" t="s">
        <v>8</v>
      </c>
      <c r="C9" s="20">
        <v>41851.949999999997</v>
      </c>
      <c r="E9" s="13"/>
      <c r="G9" s="20"/>
    </row>
    <row r="10" spans="1:7" ht="14.25" customHeight="1">
      <c r="A10" s="14"/>
      <c r="B10" s="3" t="s">
        <v>9</v>
      </c>
      <c r="C10" s="20">
        <v>2782563.8</v>
      </c>
      <c r="E10" s="13"/>
      <c r="G10" s="20"/>
    </row>
    <row r="11" spans="1:7" ht="14.25" customHeight="1">
      <c r="A11" s="14"/>
      <c r="B11" s="21" t="s">
        <v>10</v>
      </c>
      <c r="C11" s="20">
        <v>215801</v>
      </c>
      <c r="E11" s="13"/>
      <c r="G11" s="20"/>
    </row>
    <row r="12" spans="1:7" ht="14.25" customHeight="1">
      <c r="A12" s="14"/>
      <c r="B12" s="21" t="s">
        <v>11</v>
      </c>
      <c r="C12" s="20">
        <v>1158.55</v>
      </c>
      <c r="E12" s="13"/>
      <c r="G12" s="20"/>
    </row>
    <row r="13" spans="1:7" ht="14.25" customHeight="1">
      <c r="A13" s="14"/>
      <c r="B13" s="3" t="s">
        <v>12</v>
      </c>
      <c r="C13" s="20">
        <v>29184.75</v>
      </c>
      <c r="E13" s="13"/>
      <c r="G13" s="20"/>
    </row>
    <row r="14" spans="1:7" ht="14.25" customHeight="1">
      <c r="A14" s="14"/>
      <c r="B14" s="3" t="s">
        <v>13</v>
      </c>
      <c r="C14" s="17">
        <v>34130.69</v>
      </c>
      <c r="E14" s="13"/>
      <c r="G14" s="20"/>
    </row>
    <row r="15" spans="1:7" ht="14.25" customHeight="1">
      <c r="A15" s="14"/>
      <c r="B15" s="3" t="s">
        <v>14</v>
      </c>
      <c r="C15" s="22">
        <v>45634.71</v>
      </c>
      <c r="D15" s="22"/>
      <c r="E15" s="24"/>
      <c r="G15" s="20"/>
    </row>
    <row r="16" spans="1:7" ht="14.25" customHeight="1">
      <c r="A16" s="25" t="s">
        <v>15</v>
      </c>
      <c r="C16" s="18">
        <f>SUM(C17:C20)</f>
        <v>72745.929999999993</v>
      </c>
      <c r="D16" s="19">
        <f>C16/C21</f>
        <v>2.1198763888181898E-2</v>
      </c>
      <c r="E16" s="13"/>
      <c r="G16" s="27"/>
    </row>
    <row r="17" spans="1:11" ht="14.25" customHeight="1">
      <c r="A17" s="14"/>
      <c r="B17" s="3" t="s">
        <v>16</v>
      </c>
      <c r="C17" s="17">
        <v>37379.760000000002</v>
      </c>
      <c r="E17" s="13"/>
      <c r="G17" s="27"/>
    </row>
    <row r="18" spans="1:11" ht="14.25" customHeight="1">
      <c r="A18" s="14"/>
      <c r="B18" s="3" t="s">
        <v>17</v>
      </c>
      <c r="C18" s="17">
        <v>0</v>
      </c>
      <c r="E18" s="13"/>
      <c r="G18" s="27"/>
    </row>
    <row r="19" spans="1:11" ht="14.25" customHeight="1">
      <c r="A19" s="14"/>
      <c r="B19" s="3" t="s">
        <v>18</v>
      </c>
      <c r="C19" s="27">
        <v>0</v>
      </c>
      <c r="E19" s="13"/>
      <c r="G19" s="29"/>
    </row>
    <row r="20" spans="1:11" ht="13.5" customHeight="1">
      <c r="A20" s="14"/>
      <c r="B20" s="3" t="s">
        <v>19</v>
      </c>
      <c r="C20" s="22">
        <v>35366.17</v>
      </c>
      <c r="D20" s="23"/>
      <c r="E20" s="13"/>
      <c r="G20" s="27"/>
    </row>
    <row r="21" spans="1:11" ht="14.25" customHeight="1" thickBot="1">
      <c r="A21" s="14"/>
      <c r="B21" s="14" t="s">
        <v>20</v>
      </c>
      <c r="C21" s="30">
        <f>C16+C6</f>
        <v>3431611.88</v>
      </c>
      <c r="D21" s="31">
        <v>1</v>
      </c>
      <c r="E21" s="24"/>
      <c r="F21" s="32"/>
      <c r="G21" s="27"/>
      <c r="H21" s="20"/>
    </row>
    <row r="22" spans="1:11" ht="14.25" customHeight="1" thickTop="1">
      <c r="A22" s="14"/>
      <c r="C22" s="17"/>
      <c r="D22" s="16"/>
      <c r="E22" s="24"/>
      <c r="G22" s="27"/>
    </row>
    <row r="23" spans="1:11" ht="14.25" customHeight="1">
      <c r="A23" s="14" t="s">
        <v>21</v>
      </c>
      <c r="C23" s="18">
        <f>C24+C31</f>
        <v>329266.58000000007</v>
      </c>
      <c r="D23" s="19">
        <f>SUM(D24:D31)</f>
        <v>0.99999999999999989</v>
      </c>
      <c r="E23" s="24"/>
      <c r="G23" s="27"/>
      <c r="I23" s="13"/>
      <c r="J23" s="13"/>
      <c r="K23" s="13"/>
    </row>
    <row r="24" spans="1:11" ht="14.25" customHeight="1">
      <c r="A24" s="14" t="s">
        <v>22</v>
      </c>
      <c r="C24" s="29">
        <f>SUM(C25:C30)</f>
        <v>327754.44000000006</v>
      </c>
      <c r="D24" s="19">
        <f>C24/C23</f>
        <v>0.99540755092727595</v>
      </c>
      <c r="E24" s="13"/>
      <c r="G24" s="29"/>
      <c r="I24" s="13"/>
      <c r="J24" s="13"/>
      <c r="K24" s="13"/>
    </row>
    <row r="25" spans="1:11" ht="14.25" customHeight="1">
      <c r="A25" s="14"/>
      <c r="B25" s="3" t="s">
        <v>23</v>
      </c>
      <c r="C25" s="27">
        <v>352.43</v>
      </c>
      <c r="D25" s="20"/>
      <c r="E25" s="13"/>
      <c r="G25" s="27"/>
      <c r="I25" s="13"/>
      <c r="J25" s="13"/>
      <c r="K25" s="13"/>
    </row>
    <row r="26" spans="1:11" ht="14.25" customHeight="1">
      <c r="A26" s="14"/>
      <c r="B26" s="21" t="s">
        <v>24</v>
      </c>
      <c r="C26" s="17">
        <v>10572.95</v>
      </c>
      <c r="D26" s="27"/>
      <c r="E26" s="33"/>
      <c r="F26" s="20"/>
      <c r="G26" s="29"/>
      <c r="I26" s="13"/>
      <c r="J26" s="13"/>
      <c r="K26" s="13"/>
    </row>
    <row r="27" spans="1:11" ht="14.25" customHeight="1">
      <c r="A27" s="14"/>
      <c r="B27" s="3" t="s">
        <v>25</v>
      </c>
      <c r="C27" s="20">
        <v>69375.990000000005</v>
      </c>
      <c r="D27" s="17"/>
      <c r="E27" s="13"/>
      <c r="G27" s="29"/>
      <c r="I27" s="13"/>
      <c r="J27" s="13"/>
      <c r="K27" s="13"/>
    </row>
    <row r="28" spans="1:11" ht="14.25" customHeight="1">
      <c r="A28" s="14"/>
      <c r="B28" s="3" t="s">
        <v>26</v>
      </c>
      <c r="C28" s="17">
        <v>24736.9</v>
      </c>
      <c r="D28" s="17"/>
      <c r="E28" s="13"/>
      <c r="G28" s="20"/>
      <c r="I28" s="13"/>
      <c r="J28" s="13"/>
      <c r="K28" s="13"/>
    </row>
    <row r="29" spans="1:11" ht="14.25" customHeight="1">
      <c r="A29" s="14"/>
      <c r="B29" s="3" t="s">
        <v>27</v>
      </c>
      <c r="C29" s="17">
        <v>213968.17</v>
      </c>
      <c r="D29" s="27"/>
      <c r="E29" s="13"/>
      <c r="F29" s="20"/>
      <c r="G29" s="27"/>
      <c r="I29" s="13"/>
      <c r="J29" s="13"/>
      <c r="K29" s="13"/>
    </row>
    <row r="30" spans="1:11" ht="14.25" customHeight="1">
      <c r="A30" s="14"/>
      <c r="B30" s="3" t="s">
        <v>28</v>
      </c>
      <c r="C30" s="17">
        <v>8748</v>
      </c>
      <c r="D30" s="27"/>
      <c r="E30" s="13"/>
      <c r="F30" s="20"/>
      <c r="G30" s="27"/>
      <c r="I30" s="13"/>
      <c r="J30" s="13"/>
      <c r="K30" s="13"/>
    </row>
    <row r="31" spans="1:11" ht="14.25" customHeight="1">
      <c r="A31" s="14" t="s">
        <v>29</v>
      </c>
      <c r="C31" s="34">
        <f>SUM(C32:C33)</f>
        <v>1512.14</v>
      </c>
      <c r="D31" s="35">
        <f>C31/C23</f>
        <v>4.5924490727239911E-3</v>
      </c>
      <c r="E31" s="13"/>
      <c r="G31" s="27"/>
      <c r="I31" s="13"/>
      <c r="J31" s="13"/>
      <c r="K31" s="13"/>
    </row>
    <row r="32" spans="1:11" ht="14.25" customHeight="1">
      <c r="A32" s="14"/>
      <c r="B32" s="3" t="s">
        <v>30</v>
      </c>
      <c r="C32" s="17">
        <v>0</v>
      </c>
      <c r="D32" s="19"/>
      <c r="E32" s="13"/>
      <c r="G32" s="20"/>
      <c r="I32" s="13"/>
      <c r="J32" s="13"/>
      <c r="K32" s="13"/>
    </row>
    <row r="33" spans="1:11" ht="14.25" customHeight="1">
      <c r="A33" s="14"/>
      <c r="B33" s="21" t="s">
        <v>31</v>
      </c>
      <c r="C33" s="22">
        <v>1512.14</v>
      </c>
      <c r="D33" s="23"/>
      <c r="E33" s="13"/>
      <c r="G33" s="27"/>
      <c r="I33" s="13"/>
      <c r="J33" s="13"/>
      <c r="K33" s="13"/>
    </row>
    <row r="34" spans="1:11" ht="14.25" customHeight="1">
      <c r="A34" s="14"/>
      <c r="C34" s="17"/>
      <c r="D34" s="16"/>
      <c r="E34" s="13"/>
      <c r="G34" s="27"/>
      <c r="I34" s="13"/>
      <c r="J34" s="13"/>
      <c r="K34" s="13"/>
    </row>
    <row r="35" spans="1:11" ht="14.25" customHeight="1">
      <c r="A35" s="14" t="s">
        <v>32</v>
      </c>
      <c r="C35" s="18">
        <f>C36+C38+C43+C41</f>
        <v>3102345.3</v>
      </c>
      <c r="D35" s="19">
        <f>SUM(D36:D44)</f>
        <v>1</v>
      </c>
      <c r="E35" s="13"/>
      <c r="G35" s="29">
        <f>C35/50000</f>
        <v>62.046905999999993</v>
      </c>
      <c r="I35" s="13"/>
      <c r="J35" s="13"/>
      <c r="K35" s="13"/>
    </row>
    <row r="36" spans="1:11" ht="14.25" customHeight="1">
      <c r="A36" s="14" t="s">
        <v>33</v>
      </c>
      <c r="C36" s="18">
        <f>SUM(C37:C37)</f>
        <v>2000000</v>
      </c>
      <c r="D36" s="19">
        <f>C36/C35</f>
        <v>0.64467356357785188</v>
      </c>
      <c r="E36" s="13"/>
      <c r="G36" s="27"/>
    </row>
    <row r="37" spans="1:11" ht="14.25" customHeight="1">
      <c r="A37" s="14"/>
      <c r="B37" s="3" t="s">
        <v>34</v>
      </c>
      <c r="C37" s="17">
        <v>2000000</v>
      </c>
      <c r="D37" s="16"/>
      <c r="E37" s="13"/>
      <c r="G37" s="27"/>
    </row>
    <row r="38" spans="1:11" ht="14.25" customHeight="1">
      <c r="A38" s="14" t="s">
        <v>35</v>
      </c>
      <c r="C38" s="18">
        <f>SUM(C39:C40)</f>
        <v>549105.77</v>
      </c>
      <c r="D38" s="19">
        <f>C38/C35</f>
        <v>0.17699698676353018</v>
      </c>
      <c r="E38" s="13"/>
      <c r="G38" s="27"/>
    </row>
    <row r="39" spans="1:11" ht="14.25" customHeight="1">
      <c r="A39" s="14"/>
      <c r="B39" s="3" t="s">
        <v>36</v>
      </c>
      <c r="C39" s="27">
        <v>363631.09</v>
      </c>
      <c r="D39" s="28"/>
      <c r="E39" s="13"/>
      <c r="F39" s="32"/>
      <c r="G39" s="29"/>
    </row>
    <row r="40" spans="1:11" ht="14.25" customHeight="1">
      <c r="A40" s="14"/>
      <c r="B40" s="3" t="s">
        <v>37</v>
      </c>
      <c r="C40" s="27">
        <v>185474.68</v>
      </c>
      <c r="D40" s="28"/>
      <c r="E40" s="13"/>
      <c r="G40" s="29"/>
    </row>
    <row r="41" spans="1:11" ht="14.25" customHeight="1">
      <c r="A41" s="14" t="s">
        <v>38</v>
      </c>
      <c r="C41" s="18">
        <f>SUM(C42:C42)</f>
        <v>-21032.87</v>
      </c>
      <c r="D41" s="28"/>
      <c r="E41" s="13"/>
      <c r="G41" s="27"/>
    </row>
    <row r="42" spans="1:11" ht="14.25" customHeight="1">
      <c r="A42" s="14"/>
      <c r="B42" s="3" t="s">
        <v>39</v>
      </c>
      <c r="C42" s="27">
        <v>-21032.87</v>
      </c>
      <c r="D42" s="19">
        <f>C42/C35</f>
        <v>-6.7796676275848466E-3</v>
      </c>
      <c r="E42" s="13"/>
      <c r="G42" s="29"/>
    </row>
    <row r="43" spans="1:11" ht="14.25" customHeight="1">
      <c r="A43" s="14" t="s">
        <v>40</v>
      </c>
      <c r="C43" s="18">
        <f>+C45+C44</f>
        <v>574272.4</v>
      </c>
      <c r="D43" s="19">
        <f>C43/C35</f>
        <v>0.1851091172862028</v>
      </c>
      <c r="E43" s="33"/>
      <c r="G43" s="27"/>
    </row>
    <row r="44" spans="1:11" ht="14.25" customHeight="1">
      <c r="A44" s="14"/>
      <c r="B44" s="21" t="s">
        <v>41</v>
      </c>
      <c r="C44" s="17">
        <v>62879.9</v>
      </c>
      <c r="D44" s="16"/>
      <c r="E44" s="13"/>
      <c r="F44" s="32"/>
      <c r="G44" s="27"/>
    </row>
    <row r="45" spans="1:11" ht="14.25" customHeight="1">
      <c r="A45" s="14"/>
      <c r="B45" s="3" t="s">
        <v>42</v>
      </c>
      <c r="C45" s="22">
        <v>511392.5</v>
      </c>
      <c r="D45" s="22"/>
      <c r="E45" s="13"/>
      <c r="F45" s="20"/>
      <c r="G45" s="29"/>
    </row>
    <row r="46" spans="1:11" ht="14.25" customHeight="1">
      <c r="A46" s="14"/>
      <c r="C46" s="17"/>
      <c r="D46" s="16"/>
      <c r="E46" s="13"/>
      <c r="G46" s="27"/>
    </row>
    <row r="47" spans="1:11" ht="14.25" customHeight="1" thickBot="1">
      <c r="A47" s="14"/>
      <c r="B47" s="14" t="s">
        <v>43</v>
      </c>
      <c r="C47" s="30">
        <f>C35+C23</f>
        <v>3431611.88</v>
      </c>
      <c r="D47" s="36"/>
      <c r="E47" s="13"/>
      <c r="F47" s="37"/>
      <c r="G47" s="29"/>
    </row>
    <row r="48" spans="1:11" ht="14.25" customHeight="1" thickTop="1" thickBot="1">
      <c r="A48" s="14"/>
      <c r="C48" s="17"/>
      <c r="D48" s="16"/>
      <c r="E48" s="13"/>
      <c r="G48" s="27"/>
      <c r="H48" s="20"/>
    </row>
    <row r="49" spans="1:7" ht="14.25" customHeight="1" thickBot="1">
      <c r="A49" s="14"/>
      <c r="B49" s="3" t="s">
        <v>44</v>
      </c>
      <c r="C49" s="38">
        <f>C47-C21</f>
        <v>0</v>
      </c>
      <c r="D49" s="39"/>
      <c r="E49" s="13"/>
      <c r="F49" s="20"/>
      <c r="G49" s="27"/>
    </row>
    <row r="50" spans="1:7" ht="14.25" customHeight="1">
      <c r="A50" s="14"/>
      <c r="C50" s="17">
        <f>C47-C21</f>
        <v>0</v>
      </c>
      <c r="D50" s="17"/>
      <c r="E50" s="13"/>
      <c r="G50" s="27"/>
    </row>
    <row r="52" spans="1:7" ht="14.25" customHeight="1">
      <c r="A52" s="1" t="s">
        <v>0</v>
      </c>
      <c r="B52" s="2"/>
      <c r="C52" s="2"/>
      <c r="D52" s="2"/>
    </row>
    <row r="53" spans="1:7" ht="14.25" customHeight="1">
      <c r="A53" s="4" t="s">
        <v>45</v>
      </c>
      <c r="B53" s="5"/>
      <c r="C53" s="5"/>
      <c r="D53" s="5"/>
    </row>
    <row r="54" spans="1:7" ht="14.25" customHeight="1">
      <c r="A54" s="7"/>
      <c r="B54" s="40" t="s">
        <v>2</v>
      </c>
      <c r="C54" s="40"/>
      <c r="D54" s="40"/>
    </row>
    <row r="55" spans="1:7" ht="14.25" customHeight="1" thickBot="1">
      <c r="A55" s="8"/>
      <c r="B55" s="9"/>
      <c r="C55" s="12" t="str">
        <f>C4</f>
        <v>2024 AGOSTO</v>
      </c>
      <c r="D55" s="11"/>
    </row>
    <row r="57" spans="1:7" ht="14.25" customHeight="1">
      <c r="A57" s="1" t="s">
        <v>46</v>
      </c>
      <c r="B57" s="1" t="s">
        <v>47</v>
      </c>
      <c r="C57" s="41">
        <f>SUM(C58:C60)</f>
        <v>1361760.92</v>
      </c>
      <c r="D57" s="19">
        <f>C57/C96</f>
        <v>0.90064502995253148</v>
      </c>
      <c r="F57" s="20"/>
      <c r="G57" s="42"/>
    </row>
    <row r="58" spans="1:7" ht="14.25" customHeight="1">
      <c r="A58" s="4" t="s">
        <v>48</v>
      </c>
      <c r="B58" s="21" t="s">
        <v>49</v>
      </c>
      <c r="C58" s="20">
        <v>1342360.78</v>
      </c>
      <c r="D58" s="19"/>
    </row>
    <row r="59" spans="1:7" ht="14.25" customHeight="1">
      <c r="A59" s="4" t="s">
        <v>50</v>
      </c>
      <c r="B59" s="4" t="s">
        <v>51</v>
      </c>
      <c r="C59" s="20">
        <v>13700.14</v>
      </c>
      <c r="D59" s="19"/>
    </row>
    <row r="60" spans="1:7" ht="14.25" customHeight="1">
      <c r="A60" s="4" t="s">
        <v>52</v>
      </c>
      <c r="B60" s="4" t="s">
        <v>53</v>
      </c>
      <c r="C60" s="20">
        <v>5700</v>
      </c>
      <c r="D60" s="19"/>
    </row>
    <row r="61" spans="1:7" ht="14.25" customHeight="1">
      <c r="A61" s="21" t="s">
        <v>54</v>
      </c>
      <c r="B61" s="4" t="s">
        <v>55</v>
      </c>
      <c r="C61" s="20">
        <v>0</v>
      </c>
      <c r="D61" s="19"/>
    </row>
    <row r="62" spans="1:7" ht="14.25" customHeight="1">
      <c r="D62" s="19"/>
    </row>
    <row r="63" spans="1:7" ht="14.25" customHeight="1">
      <c r="A63" s="1" t="s">
        <v>46</v>
      </c>
      <c r="B63" s="1" t="s">
        <v>56</v>
      </c>
      <c r="C63" s="41">
        <f>SUM(C64:C72)</f>
        <v>786372.25</v>
      </c>
      <c r="D63" s="19">
        <f>C63/C97</f>
        <v>0.78590734650917249</v>
      </c>
      <c r="F63" s="20"/>
      <c r="G63" s="42"/>
    </row>
    <row r="64" spans="1:7" ht="14.25" customHeight="1">
      <c r="A64" s="4" t="s">
        <v>48</v>
      </c>
      <c r="B64" s="4" t="s">
        <v>57</v>
      </c>
      <c r="C64" s="20">
        <v>82562.06</v>
      </c>
      <c r="D64" s="19"/>
    </row>
    <row r="65" spans="1:7" ht="14.25" customHeight="1">
      <c r="A65" s="4" t="s">
        <v>50</v>
      </c>
      <c r="B65" s="4" t="s">
        <v>58</v>
      </c>
      <c r="C65" s="20">
        <v>36666.009999999995</v>
      </c>
      <c r="D65" s="19"/>
    </row>
    <row r="66" spans="1:7" ht="14.25" customHeight="1">
      <c r="A66" s="4" t="s">
        <v>52</v>
      </c>
      <c r="B66" s="4" t="s">
        <v>59</v>
      </c>
      <c r="C66" s="20">
        <v>40045.400000000009</v>
      </c>
      <c r="D66" s="19"/>
      <c r="G66" s="20"/>
    </row>
    <row r="67" spans="1:7" ht="14.25" customHeight="1">
      <c r="A67" s="4" t="s">
        <v>54</v>
      </c>
      <c r="B67" s="4" t="s">
        <v>60</v>
      </c>
      <c r="C67" s="20">
        <v>24000</v>
      </c>
      <c r="D67" s="19"/>
    </row>
    <row r="68" spans="1:7" ht="14.25" customHeight="1">
      <c r="A68" s="4" t="s">
        <v>61</v>
      </c>
      <c r="B68" s="4" t="s">
        <v>62</v>
      </c>
      <c r="C68" s="20">
        <v>285647.40000000002</v>
      </c>
      <c r="D68" s="19"/>
      <c r="E68" s="20"/>
    </row>
    <row r="69" spans="1:7" ht="14.25" customHeight="1">
      <c r="A69" s="4" t="s">
        <v>63</v>
      </c>
      <c r="B69" s="4" t="s">
        <v>64</v>
      </c>
      <c r="C69" s="20">
        <v>42777.659999999996</v>
      </c>
      <c r="D69" s="19"/>
      <c r="E69" s="20"/>
    </row>
    <row r="70" spans="1:7" ht="14.25" customHeight="1">
      <c r="A70" s="4" t="s">
        <v>65</v>
      </c>
      <c r="B70" s="4" t="s">
        <v>66</v>
      </c>
      <c r="C70" s="20">
        <v>250625.46</v>
      </c>
      <c r="D70" s="19"/>
      <c r="E70" s="20"/>
    </row>
    <row r="71" spans="1:7" ht="14.25" customHeight="1">
      <c r="A71" s="4" t="s">
        <v>67</v>
      </c>
      <c r="B71" s="4" t="s">
        <v>68</v>
      </c>
      <c r="C71" s="20">
        <v>17762.29</v>
      </c>
      <c r="D71" s="19"/>
      <c r="E71" s="20"/>
    </row>
    <row r="72" spans="1:7" ht="14.25" customHeight="1">
      <c r="A72" s="4" t="s">
        <v>69</v>
      </c>
      <c r="B72" s="4" t="s">
        <v>70</v>
      </c>
      <c r="C72" s="20">
        <v>6285.9699999999993</v>
      </c>
      <c r="D72" s="19"/>
      <c r="E72" s="20"/>
    </row>
    <row r="73" spans="1:7" ht="14.25" customHeight="1">
      <c r="A73" s="4"/>
      <c r="B73" s="4"/>
      <c r="D73" s="19"/>
    </row>
    <row r="74" spans="1:7" ht="14.25" customHeight="1">
      <c r="A74" s="4"/>
      <c r="B74" s="4"/>
      <c r="D74" s="19"/>
    </row>
    <row r="75" spans="1:7" ht="14.25" customHeight="1">
      <c r="A75" s="1" t="s">
        <v>46</v>
      </c>
      <c r="B75" s="1" t="s">
        <v>71</v>
      </c>
      <c r="C75" s="41">
        <f>SUM(C76:C79)</f>
        <v>17305.7</v>
      </c>
      <c r="D75" s="19">
        <f>C75/C97</f>
        <v>1.7295468865392676E-2</v>
      </c>
    </row>
    <row r="76" spans="1:7" ht="14.25" customHeight="1">
      <c r="A76" s="4" t="s">
        <v>48</v>
      </c>
      <c r="B76" s="21" t="s">
        <v>72</v>
      </c>
      <c r="C76" s="20">
        <v>8930.1</v>
      </c>
      <c r="D76" s="19"/>
    </row>
    <row r="77" spans="1:7" ht="14.25" customHeight="1">
      <c r="A77" s="4" t="s">
        <v>50</v>
      </c>
      <c r="B77" s="4" t="s">
        <v>73</v>
      </c>
      <c r="C77" s="20">
        <v>0</v>
      </c>
      <c r="D77" s="19"/>
    </row>
    <row r="78" spans="1:7" ht="14.25" customHeight="1">
      <c r="A78" s="4" t="s">
        <v>52</v>
      </c>
      <c r="B78" s="4" t="s">
        <v>74</v>
      </c>
      <c r="C78" s="20">
        <v>8375.6</v>
      </c>
      <c r="D78" s="19"/>
    </row>
    <row r="79" spans="1:7" ht="14.25" customHeight="1">
      <c r="A79" s="4"/>
      <c r="B79" s="4"/>
      <c r="C79" s="20">
        <v>0</v>
      </c>
      <c r="D79" s="19"/>
    </row>
    <row r="80" spans="1:7" ht="14.25" customHeight="1">
      <c r="A80" s="4"/>
      <c r="B80" s="4"/>
      <c r="D80" s="19"/>
    </row>
    <row r="81" spans="1:11" ht="14.25" customHeight="1" thickBot="1">
      <c r="A81" s="4"/>
      <c r="B81" s="1" t="s">
        <v>75</v>
      </c>
      <c r="C81" s="43">
        <f>C57-C63-C75</f>
        <v>558082.97</v>
      </c>
      <c r="D81" s="19"/>
    </row>
    <row r="82" spans="1:11" ht="14.25" customHeight="1" thickTop="1">
      <c r="A82" s="4"/>
      <c r="B82" s="1"/>
      <c r="D82" s="19"/>
    </row>
    <row r="83" spans="1:11" ht="14.25" customHeight="1">
      <c r="A83" s="4" t="s">
        <v>76</v>
      </c>
      <c r="B83" s="1" t="s">
        <v>77</v>
      </c>
      <c r="C83" s="41">
        <v>148561.77000000002</v>
      </c>
      <c r="D83" s="19">
        <f>C83/C96</f>
        <v>9.8256175387564454E-2</v>
      </c>
    </row>
    <row r="84" spans="1:11" ht="14.25" customHeight="1">
      <c r="A84" s="4"/>
      <c r="B84" s="4"/>
      <c r="D84" s="19"/>
    </row>
    <row r="85" spans="1:11" ht="14.25" customHeight="1">
      <c r="A85" s="4" t="s">
        <v>76</v>
      </c>
      <c r="B85" s="1" t="s">
        <v>78</v>
      </c>
      <c r="C85" s="41">
        <f>SUM(C86:C91)</f>
        <v>4237.0200000000004</v>
      </c>
      <c r="D85" s="19">
        <f>C85/C97</f>
        <v>4.2345150726087986E-3</v>
      </c>
    </row>
    <row r="86" spans="1:11" ht="14.25" customHeight="1">
      <c r="A86" s="4" t="s">
        <v>48</v>
      </c>
      <c r="B86" s="4" t="s">
        <v>79</v>
      </c>
      <c r="C86" s="20">
        <v>677.09</v>
      </c>
      <c r="D86" s="19"/>
    </row>
    <row r="87" spans="1:11" ht="14.25" customHeight="1">
      <c r="A87" s="4" t="s">
        <v>50</v>
      </c>
      <c r="B87" s="4" t="s">
        <v>80</v>
      </c>
      <c r="C87" s="20">
        <v>667.19</v>
      </c>
      <c r="D87" s="19"/>
    </row>
    <row r="88" spans="1:11" ht="14.25" customHeight="1">
      <c r="A88" s="4" t="s">
        <v>52</v>
      </c>
      <c r="B88" s="4" t="s">
        <v>81</v>
      </c>
      <c r="C88" s="20">
        <v>0</v>
      </c>
      <c r="D88" s="26"/>
    </row>
    <row r="89" spans="1:11" ht="14.25" customHeight="1">
      <c r="A89" s="4" t="s">
        <v>54</v>
      </c>
      <c r="B89" s="4" t="s">
        <v>82</v>
      </c>
      <c r="C89" s="20">
        <v>2892.74</v>
      </c>
      <c r="D89" s="26"/>
    </row>
    <row r="90" spans="1:11" ht="14.25" customHeight="1">
      <c r="A90" s="4" t="s">
        <v>61</v>
      </c>
      <c r="B90" s="4" t="s">
        <v>83</v>
      </c>
      <c r="C90" s="20">
        <v>0</v>
      </c>
      <c r="D90" s="26"/>
    </row>
    <row r="91" spans="1:11" ht="14.25" customHeight="1">
      <c r="A91" s="4" t="s">
        <v>63</v>
      </c>
      <c r="B91" s="4" t="s">
        <v>84</v>
      </c>
      <c r="C91" s="20">
        <v>0</v>
      </c>
      <c r="D91" s="14"/>
      <c r="E91" s="14"/>
      <c r="F91" s="14"/>
      <c r="G91" s="14"/>
      <c r="H91" s="14"/>
      <c r="I91" s="14"/>
      <c r="J91" s="14"/>
      <c r="K91" s="14"/>
    </row>
    <row r="92" spans="1:11" ht="14.25" customHeight="1">
      <c r="A92" s="1" t="s">
        <v>85</v>
      </c>
      <c r="B92" s="1" t="s">
        <v>86</v>
      </c>
      <c r="C92" s="41">
        <v>1661.36</v>
      </c>
      <c r="D92" s="26"/>
      <c r="E92" s="14"/>
      <c r="F92" s="14"/>
      <c r="G92" s="14"/>
      <c r="H92" s="14"/>
      <c r="I92" s="14"/>
      <c r="J92" s="14"/>
      <c r="K92" s="14"/>
    </row>
    <row r="93" spans="1:11" ht="14.25" customHeight="1">
      <c r="A93" s="1" t="s">
        <v>87</v>
      </c>
      <c r="B93" s="1" t="s">
        <v>88</v>
      </c>
      <c r="C93" s="20">
        <v>26.41</v>
      </c>
      <c r="D93" s="26"/>
      <c r="E93" s="14"/>
      <c r="F93" s="14"/>
      <c r="G93" s="14"/>
      <c r="H93" s="14"/>
      <c r="I93" s="14"/>
      <c r="J93" s="14"/>
      <c r="K93" s="14"/>
    </row>
    <row r="94" spans="1:11" ht="14.25" customHeight="1">
      <c r="A94" s="1"/>
      <c r="B94" s="1" t="s">
        <v>89</v>
      </c>
      <c r="C94" s="41">
        <v>192650.17</v>
      </c>
      <c r="D94" s="26"/>
    </row>
    <row r="95" spans="1:11" ht="14.25" customHeight="1">
      <c r="A95" s="4"/>
      <c r="B95" s="4"/>
      <c r="D95" s="26"/>
    </row>
    <row r="96" spans="1:11" ht="14.25" customHeight="1">
      <c r="A96" s="4"/>
      <c r="B96" s="25" t="s">
        <v>90</v>
      </c>
      <c r="C96" s="44">
        <f>C57+C83+C92</f>
        <v>1511984.05</v>
      </c>
      <c r="D96" s="26">
        <f>D57+D83</f>
        <v>0.99890120534009597</v>
      </c>
    </row>
    <row r="97" spans="1:7" ht="14.25" customHeight="1">
      <c r="A97" s="4"/>
      <c r="B97" s="25" t="s">
        <v>91</v>
      </c>
      <c r="C97" s="44">
        <f>C63+C75+C85+C93+C94</f>
        <v>1000591.55</v>
      </c>
      <c r="D97" s="26">
        <f>D63+D75+D85</f>
        <v>0.80743733044717392</v>
      </c>
    </row>
    <row r="98" spans="1:7" ht="14.25" customHeight="1">
      <c r="A98" s="1"/>
      <c r="B98" s="1"/>
      <c r="D98" s="28"/>
      <c r="F98" s="20"/>
      <c r="G98" s="42"/>
    </row>
    <row r="99" spans="1:7" ht="14.25" customHeight="1" thickBot="1">
      <c r="A99" s="4"/>
      <c r="B99" s="25" t="s">
        <v>92</v>
      </c>
      <c r="C99" s="45">
        <f>C96-C97</f>
        <v>511392.5</v>
      </c>
      <c r="D99" s="28"/>
    </row>
    <row r="100" spans="1:7" ht="14.25" customHeight="1" thickTop="1">
      <c r="B100" s="46"/>
    </row>
    <row r="101" spans="1:7" ht="14.25" customHeight="1">
      <c r="B101" s="25"/>
    </row>
    <row r="102" spans="1:7" ht="14.25" customHeight="1">
      <c r="B102" s="47"/>
      <c r="C102" s="20">
        <f>C99-C45</f>
        <v>0</v>
      </c>
      <c r="D102" s="20"/>
    </row>
    <row r="103" spans="1:7" ht="14.25" customHeight="1">
      <c r="B103" s="47"/>
      <c r="C103" s="48"/>
      <c r="D103" s="48"/>
    </row>
    <row r="104" spans="1:7" ht="14.25" customHeight="1">
      <c r="B104" s="47"/>
      <c r="C104" s="48"/>
      <c r="D104" s="47"/>
    </row>
    <row r="113" spans="1:11" s="14" customFormat="1" ht="14.25" customHeight="1">
      <c r="A113" s="3"/>
      <c r="B113" s="3"/>
      <c r="C113" s="20"/>
      <c r="D113" s="3"/>
      <c r="E113" s="3"/>
      <c r="F113" s="3"/>
      <c r="G113" s="3"/>
      <c r="H113" s="3"/>
      <c r="I113" s="3"/>
      <c r="J113" s="3"/>
      <c r="K113" s="3"/>
    </row>
    <row r="114" spans="1:11" s="14" customFormat="1" ht="14.25" customHeight="1">
      <c r="A114" s="3"/>
      <c r="B114" s="3"/>
      <c r="C114" s="20"/>
      <c r="D114" s="3"/>
      <c r="E114" s="3"/>
      <c r="F114" s="3"/>
      <c r="G114" s="3"/>
      <c r="H114" s="3"/>
      <c r="I114" s="3"/>
      <c r="J114" s="3"/>
      <c r="K114" s="3"/>
    </row>
    <row r="115" spans="1:11" s="14" customFormat="1" ht="14.25" customHeight="1">
      <c r="A115" s="3"/>
      <c r="B115" s="3"/>
      <c r="C115" s="20"/>
      <c r="D115" s="3"/>
      <c r="E115" s="3"/>
      <c r="F115" s="3"/>
      <c r="G115" s="3"/>
      <c r="H115" s="3"/>
      <c r="I115" s="3"/>
      <c r="J115" s="3"/>
      <c r="K115" s="3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2025-01-07T14:29:43Z</dcterms:created>
  <dcterms:modified xsi:type="dcterms:W3CDTF">2025-01-07T15:10:43Z</dcterms:modified>
</cp:coreProperties>
</file>