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13_ncr:1_{A070D74D-4A64-4224-AC02-57BBAF9C5C7C}" xr6:coauthVersionLast="47" xr6:coauthVersionMax="47" xr10:uidLastSave="{00000000-0000-0000-0000-000000000000}"/>
  <bookViews>
    <workbookView xWindow="-120" yWindow="-120" windowWidth="29040" windowHeight="15720" xr2:uid="{E84B5E6E-3E92-4AF5-942C-84E015532D22}"/>
  </bookViews>
  <sheets>
    <sheet name="BG_ER" sheetId="1" r:id="rId1"/>
  </sheets>
  <definedNames>
    <definedName name="_xlnm.Print_Area" localSheetId="0">BG_ER!$A$1:$D$48,BG_ER!$A$53:$D$100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C86" i="1"/>
  <c r="C64" i="1"/>
  <c r="C58" i="1"/>
  <c r="C56" i="1"/>
  <c r="C44" i="1"/>
  <c r="C42" i="1"/>
  <c r="C39" i="1"/>
  <c r="C37" i="1"/>
  <c r="C32" i="1"/>
  <c r="C25" i="1"/>
  <c r="C24" i="1" s="1"/>
  <c r="C16" i="1"/>
  <c r="C6" i="1"/>
  <c r="D32" i="1" l="1"/>
  <c r="C36" i="1"/>
  <c r="D37" i="1" s="1"/>
  <c r="C97" i="1"/>
  <c r="D58" i="1" s="1"/>
  <c r="D43" i="1"/>
  <c r="D44" i="1"/>
  <c r="C76" i="1"/>
  <c r="C98" i="1" s="1"/>
  <c r="D64" i="1" s="1"/>
  <c r="D39" i="1"/>
  <c r="C22" i="1"/>
  <c r="D16" i="1" s="1"/>
  <c r="D25" i="1"/>
  <c r="D24" i="1" s="1"/>
  <c r="D84" i="1"/>
  <c r="D97" i="1" l="1"/>
  <c r="D36" i="1"/>
  <c r="D6" i="1"/>
  <c r="C48" i="1"/>
  <c r="D76" i="1"/>
  <c r="C51" i="1"/>
  <c r="C50" i="1"/>
  <c r="C82" i="1"/>
  <c r="D86" i="1"/>
  <c r="C100" i="1"/>
  <c r="D98" i="1" l="1"/>
  <c r="C103" i="1"/>
</calcChain>
</file>

<file path=xl/sharedStrings.xml><?xml version="1.0" encoding="utf-8"?>
<sst xmlns="http://schemas.openxmlformats.org/spreadsheetml/2006/main" count="112" uniqueCount="94">
  <si>
    <t>CENTRAL DE DEPOSITO DE VALORES, S.A. DE C.V.</t>
  </si>
  <si>
    <t>BALANCE GENERAL AL 30 DE NOVIEMBRE DE 2024</t>
  </si>
  <si>
    <t>(Cifras en US$)</t>
  </si>
  <si>
    <t>2024 NOVIEMBRE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</si>
  <si>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</si>
  <si>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</si>
  <si>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</si>
  <si>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</si>
  <si>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</si>
  <si>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</si>
  <si>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</si>
  <si>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</si>
  <si>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</si>
  <si>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</si>
  <si>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</si>
  <si>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</si>
  <si>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</si>
  <si>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</si>
  <si>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</si>
  <si>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</si>
  <si>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Obras de Construccion en proceso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</si>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</sst>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¢&quot;* #,##0.00_);_(&quot;¢&quot;* \(#,##0.00\);_(&quot;¢&quot;* &quot;-&quot;??_);_(@_)"/>
  </numFmts>
  <fonts count="6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23DE-2BA1-4315-957E-8FAEDDB7EC46}">
  <sheetPr>
    <pageSetUpPr fitToPage="1"/>
  </sheetPr>
  <dimension ref="A1:E116"/>
  <sheetViews>
    <sheetView showGridLines="0" tabSelected="1" topLeftCell="A76" zoomScale="80" zoomScaleNormal="80" zoomScaleSheetLayoutView="100" workbookViewId="0">
      <selection activeCell="G98" sqref="G98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19" bestFit="1" customWidth="1"/>
    <col min="4" max="4" width="5.44140625" style="3" bestFit="1" customWidth="1"/>
    <col min="5" max="16384" width="11.5546875" style="3"/>
  </cols>
  <sheetData>
    <row r="1" spans="1:4" ht="14.25" customHeight="1">
      <c r="A1" s="1" t="s">
        <v>0</v>
      </c>
      <c r="B1" s="2"/>
      <c r="C1" s="2"/>
      <c r="D1" s="2"/>
    </row>
    <row r="2" spans="1:4" ht="14.25" customHeight="1">
      <c r="A2" s="4" t="s">
        <v>1</v>
      </c>
      <c r="B2" s="5"/>
      <c r="C2" s="5"/>
      <c r="D2" s="5"/>
    </row>
    <row r="3" spans="1:4" ht="14.25" customHeight="1">
      <c r="A3" s="4" t="s">
        <v>2</v>
      </c>
      <c r="B3" s="6"/>
      <c r="C3" s="6"/>
      <c r="D3" s="6"/>
    </row>
    <row r="4" spans="1:4" ht="14.25" customHeight="1" thickBot="1">
      <c r="A4" s="7"/>
      <c r="B4" s="8"/>
      <c r="C4" s="9" t="s">
        <v>3</v>
      </c>
      <c r="D4" s="10"/>
    </row>
    <row r="5" spans="1:4" ht="14.25" customHeight="1">
      <c r="A5" s="13" t="s">
        <v>4</v>
      </c>
      <c r="C5" s="14"/>
      <c r="D5" s="15"/>
    </row>
    <row r="6" spans="1:4" ht="14.25" customHeight="1">
      <c r="A6" s="13" t="s">
        <v>5</v>
      </c>
      <c r="C6" s="17">
        <f>SUM(C7:C15)</f>
        <v>3694416.6700000004</v>
      </c>
      <c r="D6" s="18">
        <f>+C6/C22</f>
        <v>0.97228178823447131</v>
      </c>
    </row>
    <row r="7" spans="1:4" ht="14.25" customHeight="1">
      <c r="A7" s="13"/>
      <c r="B7" s="3" t="s">
        <v>6</v>
      </c>
      <c r="C7" s="16">
        <v>300</v>
      </c>
    </row>
    <row r="8" spans="1:4" ht="14.25" customHeight="1">
      <c r="A8" s="13"/>
      <c r="B8" s="20" t="s">
        <v>7</v>
      </c>
      <c r="C8" s="19">
        <v>184093.97</v>
      </c>
    </row>
    <row r="9" spans="1:4" ht="14.25" customHeight="1">
      <c r="A9" s="13"/>
      <c r="B9" s="4" t="s">
        <v>8</v>
      </c>
      <c r="C9" s="19">
        <v>60145.47</v>
      </c>
    </row>
    <row r="10" spans="1:4" ht="14.25" customHeight="1">
      <c r="A10" s="13"/>
      <c r="B10" s="3" t="s">
        <v>9</v>
      </c>
      <c r="C10" s="19">
        <v>3085305.56</v>
      </c>
    </row>
    <row r="11" spans="1:4" ht="14.25" customHeight="1">
      <c r="A11" s="13"/>
      <c r="B11" s="20" t="s">
        <v>10</v>
      </c>
      <c r="C11" s="19">
        <v>206021.29</v>
      </c>
    </row>
    <row r="12" spans="1:4" ht="14.25" customHeight="1">
      <c r="A12" s="13"/>
      <c r="B12" s="20" t="s">
        <v>11</v>
      </c>
      <c r="C12" s="19">
        <v>1156.96</v>
      </c>
    </row>
    <row r="13" spans="1:4" ht="14.25" customHeight="1">
      <c r="A13" s="13"/>
      <c r="B13" s="3" t="s">
        <v>12</v>
      </c>
      <c r="C13" s="19">
        <v>39591</v>
      </c>
    </row>
    <row r="14" spans="1:4" ht="14.25" customHeight="1">
      <c r="A14" s="13"/>
      <c r="B14" s="3" t="s">
        <v>13</v>
      </c>
      <c r="C14" s="16">
        <v>49832.24</v>
      </c>
    </row>
    <row r="15" spans="1:4" ht="14.25" customHeight="1">
      <c r="A15" s="13"/>
      <c r="B15" s="3" t="s">
        <v>14</v>
      </c>
      <c r="C15" s="21">
        <v>67970.179999999993</v>
      </c>
      <c r="D15" s="21"/>
    </row>
    <row r="16" spans="1:4" ht="14.25" customHeight="1">
      <c r="A16" s="23" t="s">
        <v>15</v>
      </c>
      <c r="C16" s="17">
        <f>SUM(C17:C21)</f>
        <v>105321.96</v>
      </c>
      <c r="D16" s="18">
        <f>C16/C22</f>
        <v>2.7718211765528723E-2</v>
      </c>
    </row>
    <row r="17" spans="1:5" ht="14.25" customHeight="1">
      <c r="A17" s="13"/>
      <c r="B17" s="3" t="s">
        <v>16</v>
      </c>
      <c r="C17" s="16">
        <v>51597.22</v>
      </c>
    </row>
    <row r="18" spans="1:5" ht="14.25" customHeight="1">
      <c r="A18" s="13"/>
      <c r="B18" s="3" t="s">
        <v>17</v>
      </c>
      <c r="C18" s="16">
        <v>0</v>
      </c>
    </row>
    <row r="19" spans="1:5" ht="14.25" customHeight="1">
      <c r="A19" s="13"/>
      <c r="B19" s="3" t="s">
        <v>18</v>
      </c>
      <c r="C19" s="25">
        <v>0</v>
      </c>
    </row>
    <row r="20" spans="1:5" ht="13.5" customHeight="1">
      <c r="A20" s="13"/>
      <c r="B20" s="3" t="s">
        <v>19</v>
      </c>
      <c r="C20" s="25">
        <v>32225.32</v>
      </c>
      <c r="D20" s="26"/>
    </row>
    <row r="21" spans="1:5" ht="13.5" customHeight="1">
      <c r="A21" s="13"/>
      <c r="B21" s="3" t="s">
        <v>20</v>
      </c>
      <c r="C21" s="21">
        <v>21499.42</v>
      </c>
      <c r="D21" s="22"/>
    </row>
    <row r="22" spans="1:5" ht="14.25" customHeight="1" thickBot="1">
      <c r="A22" s="13"/>
      <c r="B22" s="13" t="s">
        <v>21</v>
      </c>
      <c r="C22" s="28">
        <f>C16+C6</f>
        <v>3799738.6300000004</v>
      </c>
      <c r="D22" s="29">
        <v>1</v>
      </c>
    </row>
    <row r="23" spans="1:5" ht="14.25" customHeight="1" thickTop="1">
      <c r="A23" s="13"/>
      <c r="C23" s="16"/>
      <c r="D23" s="15"/>
    </row>
    <row r="24" spans="1:5" ht="14.25" customHeight="1">
      <c r="A24" s="13" t="s">
        <v>22</v>
      </c>
      <c r="C24" s="17">
        <f>C25+C32</f>
        <v>440713.15</v>
      </c>
      <c r="D24" s="18">
        <f>SUM(D25:D32)</f>
        <v>0.99999999999999989</v>
      </c>
      <c r="E24" s="12"/>
    </row>
    <row r="25" spans="1:5" ht="14.25" customHeight="1">
      <c r="A25" s="13" t="s">
        <v>23</v>
      </c>
      <c r="C25" s="27">
        <f>SUM(C26:C31)</f>
        <v>438552.95</v>
      </c>
      <c r="D25" s="18">
        <f>C25/C24</f>
        <v>0.99509839903801367</v>
      </c>
      <c r="E25" s="12"/>
    </row>
    <row r="26" spans="1:5" ht="14.25" customHeight="1">
      <c r="A26" s="13"/>
      <c r="B26" s="3" t="s">
        <v>24</v>
      </c>
      <c r="C26" s="25">
        <v>1217.48</v>
      </c>
      <c r="D26" s="19"/>
      <c r="E26" s="12"/>
    </row>
    <row r="27" spans="1:5" ht="14.25" customHeight="1">
      <c r="A27" s="13"/>
      <c r="B27" s="20" t="s">
        <v>25</v>
      </c>
      <c r="C27" s="16">
        <v>10322.58</v>
      </c>
      <c r="D27" s="25"/>
      <c r="E27" s="12"/>
    </row>
    <row r="28" spans="1:5" ht="14.25" customHeight="1">
      <c r="A28" s="13"/>
      <c r="B28" s="3" t="s">
        <v>26</v>
      </c>
      <c r="C28" s="19">
        <v>96532.08</v>
      </c>
      <c r="D28" s="16"/>
      <c r="E28" s="12"/>
    </row>
    <row r="29" spans="1:5" ht="14.25" customHeight="1">
      <c r="A29" s="13"/>
      <c r="B29" s="3" t="s">
        <v>27</v>
      </c>
      <c r="C29" s="16">
        <v>24680.85</v>
      </c>
      <c r="D29" s="16"/>
      <c r="E29" s="12"/>
    </row>
    <row r="30" spans="1:5" ht="14.25" customHeight="1">
      <c r="A30" s="13"/>
      <c r="B30" s="3" t="s">
        <v>28</v>
      </c>
      <c r="C30" s="16">
        <v>297411.96000000002</v>
      </c>
      <c r="D30" s="25"/>
      <c r="E30" s="12"/>
    </row>
    <row r="31" spans="1:5" ht="14.25" customHeight="1">
      <c r="A31" s="13"/>
      <c r="B31" s="3" t="s">
        <v>29</v>
      </c>
      <c r="C31" s="16">
        <v>8388</v>
      </c>
      <c r="D31" s="25"/>
      <c r="E31" s="12"/>
    </row>
    <row r="32" spans="1:5" ht="14.25" customHeight="1">
      <c r="A32" s="13" t="s">
        <v>30</v>
      </c>
      <c r="C32" s="30">
        <f>SUM(C33:C34)</f>
        <v>2160.1999999999998</v>
      </c>
      <c r="D32" s="31">
        <f>C32/C24</f>
        <v>4.9016009619862709E-3</v>
      </c>
      <c r="E32" s="12"/>
    </row>
    <row r="33" spans="1:5" ht="14.25" customHeight="1">
      <c r="A33" s="13"/>
      <c r="B33" s="3" t="s">
        <v>31</v>
      </c>
      <c r="C33" s="16">
        <v>0</v>
      </c>
      <c r="D33" s="18"/>
      <c r="E33" s="12"/>
    </row>
    <row r="34" spans="1:5" ht="14.25" customHeight="1">
      <c r="A34" s="13"/>
      <c r="B34" s="20" t="s">
        <v>32</v>
      </c>
      <c r="C34" s="21">
        <v>2160.1999999999998</v>
      </c>
      <c r="D34" s="22"/>
      <c r="E34" s="12"/>
    </row>
    <row r="35" spans="1:5" ht="14.25" customHeight="1">
      <c r="A35" s="13"/>
      <c r="C35" s="16"/>
      <c r="D35" s="15"/>
      <c r="E35" s="12"/>
    </row>
    <row r="36" spans="1:5" ht="14.25" customHeight="1">
      <c r="A36" s="13" t="s">
        <v>33</v>
      </c>
      <c r="C36" s="17">
        <f>C37+C39+C44+C42</f>
        <v>3359025.48</v>
      </c>
      <c r="D36" s="18">
        <f>SUM(D37:D45)</f>
        <v>1</v>
      </c>
      <c r="E36" s="12"/>
    </row>
    <row r="37" spans="1:5" ht="14.25" customHeight="1">
      <c r="A37" s="13" t="s">
        <v>34</v>
      </c>
      <c r="C37" s="17">
        <f>SUM(C38:C38)</f>
        <v>2000000</v>
      </c>
      <c r="D37" s="18">
        <f>C37/C36</f>
        <v>0.59541078563059902</v>
      </c>
    </row>
    <row r="38" spans="1:5" ht="14.25" customHeight="1">
      <c r="A38" s="13"/>
      <c r="B38" s="3" t="s">
        <v>35</v>
      </c>
      <c r="C38" s="16">
        <v>2000000</v>
      </c>
      <c r="D38" s="15"/>
    </row>
    <row r="39" spans="1:5" ht="14.25" customHeight="1">
      <c r="A39" s="13" t="s">
        <v>36</v>
      </c>
      <c r="C39" s="17">
        <f>SUM(C40:C41)</f>
        <v>549105.77</v>
      </c>
      <c r="D39" s="18">
        <f>C39/C36</f>
        <v>0.16347174895499753</v>
      </c>
    </row>
    <row r="40" spans="1:5" ht="14.25" customHeight="1">
      <c r="A40" s="13"/>
      <c r="B40" s="3" t="s">
        <v>37</v>
      </c>
      <c r="C40" s="25">
        <v>363631.09</v>
      </c>
      <c r="D40" s="26"/>
    </row>
    <row r="41" spans="1:5" ht="14.25" customHeight="1">
      <c r="A41" s="13"/>
      <c r="B41" s="3" t="s">
        <v>38</v>
      </c>
      <c r="C41" s="25">
        <v>185474.68</v>
      </c>
      <c r="D41" s="26"/>
    </row>
    <row r="42" spans="1:5" ht="14.25" customHeight="1">
      <c r="A42" s="13" t="s">
        <v>39</v>
      </c>
      <c r="C42" s="17">
        <f>SUM(C43:C43)</f>
        <v>2238.98</v>
      </c>
      <c r="D42" s="26"/>
    </row>
    <row r="43" spans="1:5" ht="14.25" customHeight="1">
      <c r="A43" s="13"/>
      <c r="B43" s="3" t="s">
        <v>40</v>
      </c>
      <c r="C43" s="25">
        <v>2238.98</v>
      </c>
      <c r="D43" s="18">
        <f>C43/C36</f>
        <v>6.6655642040559934E-4</v>
      </c>
    </row>
    <row r="44" spans="1:5" ht="14.25" customHeight="1">
      <c r="A44" s="13" t="s">
        <v>41</v>
      </c>
      <c r="C44" s="17">
        <f>+C46+C45</f>
        <v>807680.73</v>
      </c>
      <c r="D44" s="18">
        <f>C44/C36</f>
        <v>0.24045090899399787</v>
      </c>
    </row>
    <row r="45" spans="1:5" ht="14.25" customHeight="1">
      <c r="A45" s="13"/>
      <c r="B45" s="20" t="s">
        <v>42</v>
      </c>
      <c r="C45" s="16">
        <v>62879.9</v>
      </c>
      <c r="D45" s="15"/>
    </row>
    <row r="46" spans="1:5" ht="14.25" customHeight="1">
      <c r="A46" s="13"/>
      <c r="B46" s="3" t="s">
        <v>43</v>
      </c>
      <c r="C46" s="21">
        <v>744800.83</v>
      </c>
      <c r="D46" s="21"/>
    </row>
    <row r="47" spans="1:5" ht="14.25" customHeight="1">
      <c r="A47" s="13"/>
      <c r="C47" s="16"/>
      <c r="D47" s="15"/>
    </row>
    <row r="48" spans="1:5" ht="14.25" customHeight="1" thickBot="1">
      <c r="A48" s="13"/>
      <c r="B48" s="13" t="s">
        <v>44</v>
      </c>
      <c r="C48" s="28">
        <f>C36+C24</f>
        <v>3799738.63</v>
      </c>
      <c r="D48" s="32"/>
    </row>
    <row r="49" spans="1:4" ht="14.25" customHeight="1" thickTop="1" thickBot="1">
      <c r="A49" s="13"/>
      <c r="C49" s="16"/>
      <c r="D49" s="15"/>
    </row>
    <row r="50" spans="1:4" ht="14.25" customHeight="1" thickBot="1">
      <c r="A50" s="13"/>
      <c r="B50" s="3" t="s">
        <v>45</v>
      </c>
      <c r="C50" s="33">
        <f>C48-C22</f>
        <v>0</v>
      </c>
      <c r="D50" s="34"/>
    </row>
    <row r="51" spans="1:4" ht="14.25" customHeight="1">
      <c r="A51" s="13"/>
      <c r="C51" s="16">
        <f>C48-C22</f>
        <v>0</v>
      </c>
      <c r="D51" s="16"/>
    </row>
    <row r="53" spans="1:4" ht="14.25" customHeight="1">
      <c r="A53" s="1" t="s">
        <v>0</v>
      </c>
      <c r="B53" s="2"/>
      <c r="C53" s="2"/>
      <c r="D53" s="2"/>
    </row>
    <row r="54" spans="1:4" ht="14.25" customHeight="1">
      <c r="A54" s="4" t="s">
        <v>46</v>
      </c>
      <c r="B54" s="5"/>
      <c r="C54" s="5"/>
      <c r="D54" s="5"/>
    </row>
    <row r="55" spans="1:4" ht="14.25" customHeight="1">
      <c r="A55" s="6"/>
      <c r="B55" s="35" t="s">
        <v>2</v>
      </c>
      <c r="C55" s="35"/>
      <c r="D55" s="35"/>
    </row>
    <row r="56" spans="1:4" ht="14.25" customHeight="1" thickBot="1">
      <c r="A56" s="7"/>
      <c r="B56" s="8"/>
      <c r="C56" s="11" t="str">
        <f>C4</f>
        <v>2024 NOVIEMBRE</v>
      </c>
      <c r="D56" s="10"/>
    </row>
    <row r="58" spans="1:4" ht="14.25" customHeight="1">
      <c r="A58" s="1" t="s">
        <v>47</v>
      </c>
      <c r="B58" s="1" t="s">
        <v>48</v>
      </c>
      <c r="C58" s="36">
        <f>SUM(C59:C61)</f>
        <v>1925272.1500000001</v>
      </c>
      <c r="D58" s="18">
        <f>C58/C97</f>
        <v>0.89836527584554804</v>
      </c>
    </row>
    <row r="59" spans="1:4" ht="14.25" customHeight="1">
      <c r="A59" s="4" t="s">
        <v>49</v>
      </c>
      <c r="B59" s="20" t="s">
        <v>50</v>
      </c>
      <c r="C59" s="19">
        <v>1899372.2600000002</v>
      </c>
      <c r="D59" s="18"/>
    </row>
    <row r="60" spans="1:4" ht="14.25" customHeight="1">
      <c r="A60" s="4" t="s">
        <v>51</v>
      </c>
      <c r="B60" s="4" t="s">
        <v>52</v>
      </c>
      <c r="C60" s="19">
        <v>18499.89</v>
      </c>
      <c r="D60" s="18"/>
    </row>
    <row r="61" spans="1:4" ht="14.25" customHeight="1">
      <c r="A61" s="4" t="s">
        <v>53</v>
      </c>
      <c r="B61" s="4" t="s">
        <v>54</v>
      </c>
      <c r="C61" s="19">
        <v>7400</v>
      </c>
      <c r="D61" s="18"/>
    </row>
    <row r="62" spans="1:4" ht="14.25" customHeight="1">
      <c r="A62" s="20" t="s">
        <v>55</v>
      </c>
      <c r="B62" s="4" t="s">
        <v>56</v>
      </c>
      <c r="C62" s="19">
        <v>0</v>
      </c>
      <c r="D62" s="18"/>
    </row>
    <row r="63" spans="1:4" ht="14.25" customHeight="1">
      <c r="D63" s="18"/>
    </row>
    <row r="64" spans="1:4" ht="14.25" customHeight="1">
      <c r="A64" s="1" t="s">
        <v>47</v>
      </c>
      <c r="B64" s="1" t="s">
        <v>57</v>
      </c>
      <c r="C64" s="36">
        <f>SUM(C65:C73)</f>
        <v>1094255.48</v>
      </c>
      <c r="D64" s="18">
        <f>C64/C98</f>
        <v>0.78257079078108827</v>
      </c>
    </row>
    <row r="65" spans="1:4" ht="14.25" customHeight="1">
      <c r="A65" s="4" t="s">
        <v>49</v>
      </c>
      <c r="B65" s="4" t="s">
        <v>58</v>
      </c>
      <c r="C65" s="19">
        <v>113255.89</v>
      </c>
      <c r="D65" s="18"/>
    </row>
    <row r="66" spans="1:4" ht="14.25" customHeight="1">
      <c r="A66" s="4" t="s">
        <v>51</v>
      </c>
      <c r="B66" s="4" t="s">
        <v>59</v>
      </c>
      <c r="C66" s="19">
        <v>51378.009999999995</v>
      </c>
      <c r="D66" s="18"/>
    </row>
    <row r="67" spans="1:4" ht="14.25" customHeight="1">
      <c r="A67" s="4" t="s">
        <v>53</v>
      </c>
      <c r="B67" s="4" t="s">
        <v>60</v>
      </c>
      <c r="C67" s="19">
        <v>55525.160000000011</v>
      </c>
      <c r="D67" s="18"/>
    </row>
    <row r="68" spans="1:4" ht="14.25" customHeight="1">
      <c r="A68" s="4" t="s">
        <v>55</v>
      </c>
      <c r="B68" s="4" t="s">
        <v>61</v>
      </c>
      <c r="C68" s="19">
        <v>33000</v>
      </c>
      <c r="D68" s="18"/>
    </row>
    <row r="69" spans="1:4" ht="14.25" customHeight="1">
      <c r="A69" s="4" t="s">
        <v>62</v>
      </c>
      <c r="B69" s="4" t="s">
        <v>63</v>
      </c>
      <c r="C69" s="19">
        <v>386907.76</v>
      </c>
      <c r="D69" s="18"/>
    </row>
    <row r="70" spans="1:4" ht="14.25" customHeight="1">
      <c r="A70" s="4" t="s">
        <v>64</v>
      </c>
      <c r="B70" s="4" t="s">
        <v>65</v>
      </c>
      <c r="C70" s="19">
        <v>63204.49</v>
      </c>
      <c r="D70" s="18"/>
    </row>
    <row r="71" spans="1:4" ht="14.25" customHeight="1">
      <c r="A71" s="4" t="s">
        <v>66</v>
      </c>
      <c r="B71" s="4" t="s">
        <v>67</v>
      </c>
      <c r="C71" s="19">
        <v>351286.41</v>
      </c>
      <c r="D71" s="18"/>
    </row>
    <row r="72" spans="1:4" ht="14.25" customHeight="1">
      <c r="A72" s="4" t="s">
        <v>68</v>
      </c>
      <c r="B72" s="4" t="s">
        <v>69</v>
      </c>
      <c r="C72" s="19">
        <v>29785.43</v>
      </c>
      <c r="D72" s="18"/>
    </row>
    <row r="73" spans="1:4" ht="14.25" customHeight="1">
      <c r="A73" s="4" t="s">
        <v>70</v>
      </c>
      <c r="B73" s="4" t="s">
        <v>71</v>
      </c>
      <c r="C73" s="19">
        <v>9912.33</v>
      </c>
      <c r="D73" s="18"/>
    </row>
    <row r="74" spans="1:4" ht="14.25" customHeight="1">
      <c r="A74" s="4"/>
      <c r="B74" s="4"/>
      <c r="D74" s="18"/>
    </row>
    <row r="75" spans="1:4" ht="14.25" customHeight="1">
      <c r="A75" s="4"/>
      <c r="B75" s="4"/>
      <c r="D75" s="18"/>
    </row>
    <row r="76" spans="1:4" ht="14.25" customHeight="1">
      <c r="A76" s="1" t="s">
        <v>47</v>
      </c>
      <c r="B76" s="1" t="s">
        <v>72</v>
      </c>
      <c r="C76" s="36">
        <f>SUM(C77:C80)</f>
        <v>24667.960000000003</v>
      </c>
      <c r="D76" s="18">
        <f>C76/C98</f>
        <v>1.7641606843180953E-2</v>
      </c>
    </row>
    <row r="77" spans="1:4" ht="14.25" customHeight="1">
      <c r="A77" s="4" t="s">
        <v>49</v>
      </c>
      <c r="B77" s="20" t="s">
        <v>73</v>
      </c>
      <c r="C77" s="19">
        <v>13151.51</v>
      </c>
      <c r="D77" s="18"/>
    </row>
    <row r="78" spans="1:4" ht="14.25" customHeight="1">
      <c r="A78" s="4" t="s">
        <v>51</v>
      </c>
      <c r="B78" s="4" t="s">
        <v>74</v>
      </c>
      <c r="C78" s="19">
        <v>0</v>
      </c>
      <c r="D78" s="18"/>
    </row>
    <row r="79" spans="1:4" ht="14.25" customHeight="1">
      <c r="A79" s="4" t="s">
        <v>53</v>
      </c>
      <c r="B79" s="4" t="s">
        <v>75</v>
      </c>
      <c r="C79" s="19">
        <v>11516.450000000003</v>
      </c>
      <c r="D79" s="18"/>
    </row>
    <row r="80" spans="1:4" ht="14.25" customHeight="1">
      <c r="A80" s="4"/>
      <c r="B80" s="4"/>
      <c r="C80" s="19">
        <v>0</v>
      </c>
      <c r="D80" s="18"/>
    </row>
    <row r="81" spans="1:5" ht="14.25" customHeight="1">
      <c r="A81" s="4"/>
      <c r="B81" s="4"/>
      <c r="D81" s="18"/>
    </row>
    <row r="82" spans="1:5" ht="14.25" customHeight="1" thickBot="1">
      <c r="A82" s="4"/>
      <c r="B82" s="1" t="s">
        <v>76</v>
      </c>
      <c r="C82" s="37">
        <f>C58-C64-C76</f>
        <v>806348.7100000002</v>
      </c>
      <c r="D82" s="18"/>
    </row>
    <row r="83" spans="1:5" ht="14.25" customHeight="1" thickTop="1">
      <c r="A83" s="4"/>
      <c r="B83" s="1"/>
      <c r="D83" s="18"/>
    </row>
    <row r="84" spans="1:5" ht="14.25" customHeight="1">
      <c r="A84" s="4" t="s">
        <v>77</v>
      </c>
      <c r="B84" s="1" t="s">
        <v>78</v>
      </c>
      <c r="C84" s="36">
        <v>215676.85</v>
      </c>
      <c r="D84" s="18">
        <f>C84/C97</f>
        <v>0.10063854756520987</v>
      </c>
    </row>
    <row r="85" spans="1:5" ht="14.25" customHeight="1">
      <c r="A85" s="4"/>
      <c r="B85" s="4"/>
      <c r="D85" s="18"/>
    </row>
    <row r="86" spans="1:5" ht="14.25" customHeight="1">
      <c r="A86" s="4" t="s">
        <v>77</v>
      </c>
      <c r="B86" s="1" t="s">
        <v>79</v>
      </c>
      <c r="C86" s="36">
        <f>SUM(C87:C92)</f>
        <v>5345.08</v>
      </c>
      <c r="D86" s="18">
        <f>C86/C98</f>
        <v>3.8226022705302601E-3</v>
      </c>
    </row>
    <row r="87" spans="1:5" ht="14.25" customHeight="1">
      <c r="A87" s="4" t="s">
        <v>49</v>
      </c>
      <c r="B87" s="4" t="s">
        <v>80</v>
      </c>
      <c r="C87" s="19">
        <v>1232.5</v>
      </c>
      <c r="D87" s="18"/>
    </row>
    <row r="88" spans="1:5" ht="14.25" customHeight="1">
      <c r="A88" s="4" t="s">
        <v>51</v>
      </c>
      <c r="B88" s="4" t="s">
        <v>81</v>
      </c>
      <c r="C88" s="19">
        <v>672.81000000000006</v>
      </c>
      <c r="D88" s="18"/>
    </row>
    <row r="89" spans="1:5" ht="14.25" customHeight="1">
      <c r="A89" s="4" t="s">
        <v>53</v>
      </c>
      <c r="B89" s="4" t="s">
        <v>82</v>
      </c>
      <c r="C89" s="19">
        <v>0</v>
      </c>
      <c r="D89" s="24"/>
    </row>
    <row r="90" spans="1:5" ht="14.25" customHeight="1">
      <c r="A90" s="4" t="s">
        <v>55</v>
      </c>
      <c r="B90" s="4" t="s">
        <v>83</v>
      </c>
      <c r="C90" s="19">
        <v>3439.77</v>
      </c>
      <c r="D90" s="24"/>
    </row>
    <row r="91" spans="1:5" ht="14.25" customHeight="1">
      <c r="A91" s="4" t="s">
        <v>62</v>
      </c>
      <c r="B91" s="4" t="s">
        <v>84</v>
      </c>
      <c r="C91" s="19">
        <v>0</v>
      </c>
      <c r="D91" s="24"/>
    </row>
    <row r="92" spans="1:5" ht="14.25" customHeight="1">
      <c r="A92" s="4" t="s">
        <v>64</v>
      </c>
      <c r="B92" s="4" t="s">
        <v>85</v>
      </c>
      <c r="C92" s="19">
        <v>0</v>
      </c>
      <c r="D92" s="13"/>
      <c r="E92" s="13"/>
    </row>
    <row r="93" spans="1:5" ht="14.25" customHeight="1">
      <c r="A93" s="1" t="s">
        <v>86</v>
      </c>
      <c r="B93" s="1" t="s">
        <v>87</v>
      </c>
      <c r="C93" s="36">
        <v>2134.89</v>
      </c>
      <c r="D93" s="24"/>
      <c r="E93" s="13"/>
    </row>
    <row r="94" spans="1:5" ht="14.25" customHeight="1">
      <c r="A94" s="1" t="s">
        <v>88</v>
      </c>
      <c r="B94" s="1" t="s">
        <v>89</v>
      </c>
      <c r="C94" s="19">
        <v>26.41</v>
      </c>
      <c r="D94" s="24"/>
      <c r="E94" s="13"/>
    </row>
    <row r="95" spans="1:5" ht="14.25" customHeight="1">
      <c r="A95" s="1"/>
      <c r="B95" s="1" t="s">
        <v>90</v>
      </c>
      <c r="C95" s="36">
        <f>192650.17+27239.27+24593.53+29505.16</f>
        <v>273988.13</v>
      </c>
      <c r="D95" s="24"/>
    </row>
    <row r="96" spans="1:5" ht="14.25" customHeight="1">
      <c r="A96" s="4"/>
      <c r="B96" s="4"/>
      <c r="D96" s="24"/>
    </row>
    <row r="97" spans="1:4" ht="14.25" customHeight="1">
      <c r="A97" s="4"/>
      <c r="B97" s="23" t="s">
        <v>91</v>
      </c>
      <c r="C97" s="38">
        <f>C58+C84+C93</f>
        <v>2143083.89</v>
      </c>
      <c r="D97" s="24">
        <f>D58+D84</f>
        <v>0.99900382341075789</v>
      </c>
    </row>
    <row r="98" spans="1:4" ht="14.25" customHeight="1">
      <c r="A98" s="4"/>
      <c r="B98" s="23" t="s">
        <v>92</v>
      </c>
      <c r="C98" s="38">
        <f>C64+C76+C86+C94+C95</f>
        <v>1398283.06</v>
      </c>
      <c r="D98" s="24">
        <f>D64+D76+D86</f>
        <v>0.80403499989479943</v>
      </c>
    </row>
    <row r="99" spans="1:4" ht="14.25" customHeight="1">
      <c r="A99" s="1"/>
      <c r="B99" s="1"/>
      <c r="D99" s="26"/>
    </row>
    <row r="100" spans="1:4" ht="14.25" customHeight="1" thickBot="1">
      <c r="A100" s="4"/>
      <c r="B100" s="23" t="s">
        <v>93</v>
      </c>
      <c r="C100" s="39">
        <f>C97-C98</f>
        <v>744800.83000000007</v>
      </c>
      <c r="D100" s="26"/>
    </row>
    <row r="101" spans="1:4" ht="14.25" customHeight="1" thickTop="1">
      <c r="B101" s="40"/>
    </row>
    <row r="102" spans="1:4" ht="14.25" customHeight="1">
      <c r="B102" s="23"/>
    </row>
    <row r="103" spans="1:4" ht="14.25" customHeight="1">
      <c r="B103" s="41"/>
      <c r="C103" s="19">
        <f>C100-C46</f>
        <v>0</v>
      </c>
      <c r="D103" s="19"/>
    </row>
    <row r="104" spans="1:4" ht="14.25" customHeight="1">
      <c r="B104" s="41"/>
      <c r="C104" s="42"/>
      <c r="D104" s="42"/>
    </row>
    <row r="105" spans="1:4" ht="14.25" customHeight="1">
      <c r="B105" s="41"/>
      <c r="C105" s="42"/>
      <c r="D105" s="41"/>
    </row>
    <row r="114" spans="1:5" s="13" customFormat="1" ht="14.25" customHeight="1">
      <c r="A114" s="3"/>
      <c r="B114" s="3"/>
      <c r="C114" s="19"/>
      <c r="D114" s="3"/>
      <c r="E114" s="3"/>
    </row>
    <row r="115" spans="1:5" s="13" customFormat="1" ht="14.25" customHeight="1">
      <c r="A115" s="3"/>
      <c r="B115" s="3"/>
      <c r="C115" s="19"/>
      <c r="D115" s="3"/>
      <c r="E115" s="3"/>
    </row>
    <row r="116" spans="1:5" s="13" customFormat="1" ht="14.25" customHeight="1">
      <c r="A116" s="3"/>
      <c r="B116" s="3"/>
      <c r="C116" s="19"/>
      <c r="D116" s="3"/>
      <c r="E116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2025-01-07T14:40:52Z</dcterms:created>
  <dcterms:modified xsi:type="dcterms:W3CDTF">2025-01-07T15:11:42Z</dcterms:modified>
</cp:coreProperties>
</file>