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0CDC4DB7-6E2E-4B56-BEA5-E9F6CC5F3871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<sst xmlns="http://schemas.openxmlformats.org/spreadsheetml/2006/main" count="118" uniqueCount="78">
  <si>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</si>
  <si>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</si>
  <si>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</si>
  <si>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</si>
  <si>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</si>
  <si>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</si>
  <si>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</si>
  <si>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</si>
  <si>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</si>
  <si>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</si>
  <si>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</si>
  <si>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</si>
  <si>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</si>
  <si>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</si>
  <si>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</si>
  <si>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</si>
  <si>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</si>
  <si>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</si>
  <si>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</si>
  <si>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</si>
  <si>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</si>
  <si>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</si>
  <si>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</si>
  <si>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</si>
  <si>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</si>
  <si>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</si>
  <si>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</si>
  <si>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</si>
  <si>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</si>
  <si>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</si>
  <si>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</si>
  <si>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</si>
  <si>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</si>
  <si>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</si>
  <si>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</si>
  <si>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</si>
  <si>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</si>
  <si>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</si>
  <si>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</si>
  <si>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</si>
  <si>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</si>
  <si>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</si>
  <si>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</si>
  <si>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</si>
  <si>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</si>
  <si>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</si>
  <si>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</si>
  <si>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</si>
  <si>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</si>
  <si>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</si>
  <si>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</si>
  <si>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</si>
  <si>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</si>
  <si>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</si>
  <si>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</si>
  <si>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</si>
  <si>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</si>
  <si>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</si>
  <si>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</si>
  <si>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</si>
  <si>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</si>
  <si>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</si>
  <si>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</si>
  <si>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</si>
  <si>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</si>
  <si>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</si>
  <si>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</si>
  <si>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</si>
  <si>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</si>
  <si>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</si>
  <si>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</si>
  <si>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</si>
  <si>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</si>
  <si>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</si>
  <si>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</si>
  <si>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</si>
  <si>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DICIEMBRE DE 2024 Y 2023</t>
  </si>
  <si>
    <t>ESTADO DE RESULTADOS 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</si>
</sst>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76</v>
      </c>
      <c r="B3" s="22"/>
      <c r="C3" s="22"/>
      <c r="D3" s="22"/>
      <c r="E3" s="22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3869685</v>
      </c>
      <c r="D8" s="1" t="s">
        <v>6</v>
      </c>
      <c r="E8" s="13">
        <v>8354858</v>
      </c>
    </row>
    <row r="9" spans="1:5" ht="15.75" x14ac:dyDescent="0.3">
      <c r="A9" s="2" t="s">
        <v>75</v>
      </c>
      <c r="B9" s="1"/>
      <c r="C9" s="4">
        <v>1500000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25018675</v>
      </c>
      <c r="D10" s="5"/>
      <c r="E10" s="13">
        <v>20940417</v>
      </c>
    </row>
    <row r="11" spans="1:5" ht="15.75" x14ac:dyDescent="0.3">
      <c r="A11" s="2" t="s">
        <v>7</v>
      </c>
      <c r="B11" s="2"/>
      <c r="C11" s="4">
        <v>178999</v>
      </c>
      <c r="D11" s="4"/>
      <c r="E11" s="13">
        <v>551573</v>
      </c>
    </row>
    <row r="12" spans="1:5" ht="15.75" x14ac:dyDescent="0.3">
      <c r="A12" s="2" t="s">
        <v>64</v>
      </c>
      <c r="B12" s="2"/>
      <c r="C12" s="4">
        <v>956095</v>
      </c>
      <c r="D12" s="6"/>
      <c r="E12" s="16">
        <v>857301</v>
      </c>
    </row>
    <row r="13" spans="1:5" ht="15.75" x14ac:dyDescent="0.3">
      <c r="A13" s="2" t="s">
        <v>8</v>
      </c>
      <c r="B13" s="2"/>
      <c r="C13" s="7">
        <f>SUM(C8:C12)</f>
        <v>31523454</v>
      </c>
      <c r="D13" s="4"/>
      <c r="E13" s="15">
        <f>SUM(E8:E12)</f>
        <v>30704149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24548</v>
      </c>
      <c r="D16" s="4"/>
      <c r="E16" s="13">
        <v>15421</v>
      </c>
    </row>
    <row r="17" spans="1:5" ht="15.75" x14ac:dyDescent="0.3">
      <c r="A17" s="2" t="s">
        <v>10</v>
      </c>
      <c r="B17" s="2"/>
      <c r="C17" s="4">
        <v>3095749</v>
      </c>
      <c r="D17" s="4"/>
      <c r="E17" s="13">
        <v>2122226</v>
      </c>
    </row>
    <row r="18" spans="1:5" ht="15.75" x14ac:dyDescent="0.3">
      <c r="A18" s="2" t="s">
        <v>11</v>
      </c>
      <c r="B18" s="2"/>
      <c r="C18" s="6">
        <v>1209953</v>
      </c>
      <c r="D18" s="6"/>
      <c r="E18" s="16">
        <v>1547021</v>
      </c>
    </row>
    <row r="19" spans="1:5" ht="15.75" x14ac:dyDescent="0.3">
      <c r="A19" s="2" t="s">
        <v>12</v>
      </c>
      <c r="B19" s="2"/>
      <c r="C19" s="8">
        <v>329746</v>
      </c>
      <c r="D19" s="4"/>
      <c r="E19" s="11">
        <v>268047</v>
      </c>
    </row>
    <row r="20" spans="1:5" ht="15.75" x14ac:dyDescent="0.3">
      <c r="A20" s="2" t="s">
        <v>13</v>
      </c>
      <c r="B20" s="2"/>
      <c r="C20" s="7">
        <f>SUM(C16:C19)</f>
        <v>4659996</v>
      </c>
      <c r="D20" s="4"/>
      <c r="E20" s="15">
        <f>SUM(E16:E19)</f>
        <v>3952715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36183450</v>
      </c>
      <c r="D22" s="1" t="s">
        <v>6</v>
      </c>
      <c r="E22" s="18">
        <f>+E13+E20</f>
        <v>34656864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730418</v>
      </c>
      <c r="D26" s="4"/>
      <c r="E26" s="13">
        <v>587950</v>
      </c>
    </row>
    <row r="27" spans="1:5" ht="15.75" x14ac:dyDescent="0.3">
      <c r="A27" s="2" t="s">
        <v>18</v>
      </c>
      <c r="B27" s="2"/>
      <c r="C27" s="4">
        <v>6713362</v>
      </c>
      <c r="D27" s="4"/>
      <c r="E27" s="13">
        <v>6149529</v>
      </c>
    </row>
    <row r="28" spans="1:5" ht="15.75" x14ac:dyDescent="0.3">
      <c r="A28" s="2" t="s">
        <v>65</v>
      </c>
      <c r="B28" s="2"/>
      <c r="C28" s="4">
        <v>760340</v>
      </c>
      <c r="D28" s="4"/>
      <c r="E28" s="13">
        <v>687782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8204120</v>
      </c>
      <c r="D30" s="4"/>
      <c r="E30" s="15">
        <f>SUM(E26:E29)</f>
        <v>7425261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338702</v>
      </c>
      <c r="D33" s="6"/>
      <c r="E33" s="16">
        <v>205709</v>
      </c>
    </row>
    <row r="34" spans="1:5" ht="15.75" x14ac:dyDescent="0.3">
      <c r="A34" s="2" t="s">
        <v>21</v>
      </c>
      <c r="B34" s="2"/>
      <c r="C34" s="7">
        <f>SUM(C33:C33)</f>
        <v>338702</v>
      </c>
      <c r="D34" s="4"/>
      <c r="E34" s="15">
        <f>SUM(E33:E33)</f>
        <v>205709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8542822</v>
      </c>
      <c r="D36" s="1" t="s">
        <v>6</v>
      </c>
      <c r="E36" s="11">
        <f>+E30+E34</f>
        <v>7630970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2436</v>
      </c>
      <c r="D41" s="4"/>
      <c r="E41" s="13">
        <v>-2402</v>
      </c>
    </row>
    <row r="42" spans="1:5" ht="15.75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15038192</v>
      </c>
      <c r="D43" s="4"/>
      <c r="E43" s="8">
        <v>14428296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27640628</v>
      </c>
      <c r="D45" s="1" t="s">
        <v>6</v>
      </c>
      <c r="E45" s="11">
        <f>SUM(E39:E43)</f>
        <v>27025894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36183450</v>
      </c>
      <c r="D47" s="1" t="s">
        <v>6</v>
      </c>
      <c r="E47" s="18">
        <f>+E45+E34+E30</f>
        <v>34656864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10946451</v>
      </c>
      <c r="D49" s="1" t="s">
        <v>6</v>
      </c>
      <c r="E49" s="18">
        <v>12011819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29328015</v>
      </c>
      <c r="D51" s="1" t="s">
        <v>6</v>
      </c>
      <c r="E51" s="18">
        <v>26188588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2" t="s">
        <v>29</v>
      </c>
      <c r="C53" s="22"/>
      <c r="D53" s="22"/>
      <c r="E53" s="22"/>
    </row>
    <row r="54" spans="1:5" ht="15.75" x14ac:dyDescent="0.3">
      <c r="A54" s="2" t="s">
        <v>74</v>
      </c>
      <c r="B54" s="22" t="s">
        <v>30</v>
      </c>
      <c r="C54" s="22"/>
      <c r="D54" s="22"/>
      <c r="E54" s="22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2" t="s">
        <v>72</v>
      </c>
      <c r="B56" s="22"/>
      <c r="C56" s="22"/>
      <c r="D56" s="22"/>
      <c r="E56" s="22"/>
    </row>
    <row r="57" spans="1:5" ht="15.75" x14ac:dyDescent="0.3">
      <c r="A57" s="22" t="s">
        <v>60</v>
      </c>
      <c r="B57" s="22"/>
      <c r="C57" s="22"/>
      <c r="D57" s="22"/>
      <c r="E57" s="22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">
        <v>77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0"/>
      <c r="B63" s="10"/>
      <c r="C63" s="3">
        <f>+C5</f>
        <v>2024</v>
      </c>
      <c r="D63" s="10"/>
      <c r="E63" s="3">
        <f>+E5</f>
        <v>2023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5" ht="15.75" x14ac:dyDescent="0.3">
      <c r="A65" s="10" t="s">
        <v>33</v>
      </c>
      <c r="B65" s="1"/>
      <c r="C65" s="10"/>
      <c r="D65" s="10"/>
      <c r="E65" s="10"/>
    </row>
    <row r="66" spans="1:5" ht="15.75" x14ac:dyDescent="0.3">
      <c r="A66" s="10" t="s">
        <v>34</v>
      </c>
      <c r="B66" s="1" t="s">
        <v>6</v>
      </c>
      <c r="C66" s="11">
        <v>52486072</v>
      </c>
      <c r="D66" s="12" t="s">
        <v>6</v>
      </c>
      <c r="E66" s="11">
        <v>52278812</v>
      </c>
    </row>
    <row r="67" spans="1:5" ht="15.75" x14ac:dyDescent="0.3">
      <c r="A67" s="10"/>
      <c r="B67" s="1"/>
      <c r="C67" s="13"/>
      <c r="D67" s="12"/>
      <c r="E67" s="13"/>
    </row>
    <row r="68" spans="1:5" ht="15.75" x14ac:dyDescent="0.3">
      <c r="A68" s="10" t="s">
        <v>35</v>
      </c>
      <c r="B68" s="10"/>
      <c r="C68" s="13" t="s">
        <v>3</v>
      </c>
      <c r="D68" s="14"/>
      <c r="E68" s="13"/>
    </row>
    <row r="69" spans="1:5" ht="15.75" x14ac:dyDescent="0.3">
      <c r="A69" s="10" t="s">
        <v>36</v>
      </c>
      <c r="B69" s="10"/>
      <c r="C69" s="13">
        <v>126466</v>
      </c>
      <c r="D69" s="14"/>
      <c r="E69" s="13">
        <v>4575338</v>
      </c>
    </row>
    <row r="70" spans="1:5" ht="15.75" x14ac:dyDescent="0.3">
      <c r="A70" s="10" t="s">
        <v>37</v>
      </c>
      <c r="B70" s="10"/>
      <c r="C70" s="13">
        <v>3133558</v>
      </c>
      <c r="D70" s="14"/>
      <c r="E70" s="13">
        <v>2792830</v>
      </c>
    </row>
    <row r="71" spans="1:5" ht="15.75" x14ac:dyDescent="0.3">
      <c r="A71" s="10" t="s">
        <v>38</v>
      </c>
      <c r="B71" s="10"/>
      <c r="C71" s="11">
        <v>1665194</v>
      </c>
      <c r="D71" s="14"/>
      <c r="E71" s="11">
        <v>1982154</v>
      </c>
    </row>
    <row r="72" spans="1:5" ht="15.75" x14ac:dyDescent="0.3">
      <c r="A72" s="10"/>
      <c r="B72" s="10"/>
      <c r="C72" s="13">
        <f>SUM(C69:C71)</f>
        <v>4925218</v>
      </c>
      <c r="D72" s="14"/>
      <c r="E72" s="13">
        <f>SUM(E69:E71)</f>
        <v>9350322</v>
      </c>
    </row>
    <row r="73" spans="1:5" ht="15.75" x14ac:dyDescent="0.3">
      <c r="A73" s="10"/>
      <c r="B73" s="10"/>
      <c r="C73" s="11"/>
      <c r="D73" s="14"/>
      <c r="E73" s="11"/>
    </row>
    <row r="74" spans="1:5" ht="15.75" x14ac:dyDescent="0.3">
      <c r="A74" s="10" t="s">
        <v>39</v>
      </c>
      <c r="B74" s="10"/>
      <c r="C74" s="11">
        <f>+C66-C72</f>
        <v>47560854</v>
      </c>
      <c r="D74" s="14"/>
      <c r="E74" s="11">
        <f>+E66-E72</f>
        <v>42928490</v>
      </c>
    </row>
    <row r="75" spans="1:5" ht="15.75" x14ac:dyDescent="0.3">
      <c r="A75" s="10"/>
      <c r="B75" s="10"/>
      <c r="C75" s="13" t="s">
        <v>3</v>
      </c>
      <c r="D75" s="14"/>
      <c r="E75" s="13"/>
    </row>
    <row r="76" spans="1:5" ht="15.75" x14ac:dyDescent="0.3">
      <c r="A76" s="10" t="s">
        <v>40</v>
      </c>
      <c r="B76" s="10"/>
      <c r="C76" s="13" t="s">
        <v>3</v>
      </c>
      <c r="D76" s="14"/>
      <c r="E76" s="13"/>
    </row>
    <row r="77" spans="1:5" ht="15.75" x14ac:dyDescent="0.3">
      <c r="A77" s="10" t="s">
        <v>41</v>
      </c>
      <c r="B77" s="10"/>
      <c r="C77" s="13">
        <v>25443143</v>
      </c>
      <c r="D77" s="14"/>
      <c r="E77" s="13">
        <v>21709599</v>
      </c>
    </row>
    <row r="78" spans="1:5" ht="15.75" x14ac:dyDescent="0.3">
      <c r="A78" s="10" t="s">
        <v>42</v>
      </c>
      <c r="B78" s="10"/>
      <c r="C78" s="13">
        <v>1537311</v>
      </c>
      <c r="D78" s="14"/>
      <c r="E78" s="13">
        <v>1617060</v>
      </c>
    </row>
    <row r="79" spans="1:5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5" ht="15.75" x14ac:dyDescent="0.3">
      <c r="A80" s="10"/>
      <c r="B80" s="10"/>
      <c r="C80" s="15">
        <f>SUM(C77:C79)</f>
        <v>26980454</v>
      </c>
      <c r="D80" s="14"/>
      <c r="E80" s="15">
        <f>SUM(E77:E79)</f>
        <v>23326659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50220</v>
      </c>
      <c r="D82" s="14"/>
      <c r="E82" s="13">
        <v>25278</v>
      </c>
    </row>
    <row r="83" spans="1:5" ht="15.75" x14ac:dyDescent="0.3">
      <c r="A83" s="10" t="s">
        <v>46</v>
      </c>
      <c r="B83" s="10"/>
      <c r="C83" s="11">
        <v>-1696514</v>
      </c>
      <c r="D83" s="14"/>
      <c r="E83" s="11">
        <v>-893200</v>
      </c>
    </row>
    <row r="84" spans="1:5" ht="15.75" x14ac:dyDescent="0.3">
      <c r="A84" s="10"/>
      <c r="B84" s="10"/>
      <c r="C84" s="15">
        <f>SUM(C82:C83)</f>
        <v>-1646294</v>
      </c>
      <c r="D84" s="14"/>
      <c r="E84" s="15">
        <f>SUM(E82:E83)</f>
        <v>-867922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622491</v>
      </c>
      <c r="D86" s="14"/>
      <c r="E86" s="13">
        <v>444886</v>
      </c>
    </row>
    <row r="87" spans="1:5" ht="15.75" x14ac:dyDescent="0.3">
      <c r="A87" s="10" t="s">
        <v>49</v>
      </c>
      <c r="B87" s="10"/>
      <c r="C87" s="16">
        <v>-498366</v>
      </c>
      <c r="D87" s="14"/>
      <c r="E87" s="16">
        <v>-3441608</v>
      </c>
    </row>
    <row r="88" spans="1:5" ht="15.75" x14ac:dyDescent="0.3">
      <c r="A88" s="10" t="s">
        <v>50</v>
      </c>
      <c r="B88" s="10"/>
      <c r="C88" s="13">
        <v>37548</v>
      </c>
      <c r="D88" s="14"/>
      <c r="E88" s="13">
        <v>1727283</v>
      </c>
    </row>
    <row r="89" spans="1:5" ht="15.75" x14ac:dyDescent="0.3">
      <c r="A89" s="10" t="s">
        <v>51</v>
      </c>
      <c r="B89" s="10"/>
      <c r="C89" s="11">
        <v>-21436</v>
      </c>
      <c r="D89" s="14"/>
      <c r="E89" s="11">
        <v>-17825</v>
      </c>
    </row>
    <row r="90" spans="1:5" ht="15.75" x14ac:dyDescent="0.3">
      <c r="A90" s="10"/>
      <c r="B90" s="10"/>
      <c r="C90" s="15">
        <f>SUM(C86:C89)</f>
        <v>140237</v>
      </c>
      <c r="D90" s="14"/>
      <c r="E90" s="15">
        <f>SUM(E86:E89)</f>
        <v>-1287264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22086457</v>
      </c>
      <c r="D92" s="1" t="s">
        <v>6</v>
      </c>
      <c r="E92" s="16">
        <f>+E74-E80-E84-E90</f>
        <v>21757017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-7040334</v>
      </c>
      <c r="D95" s="14"/>
      <c r="E95" s="16">
        <v>-7289217</v>
      </c>
    </row>
    <row r="96" spans="1:5" ht="15.75" x14ac:dyDescent="0.3">
      <c r="A96" s="10" t="s">
        <v>55</v>
      </c>
      <c r="B96" s="10"/>
      <c r="C96" s="8">
        <v>0</v>
      </c>
      <c r="D96" s="14"/>
      <c r="E96" s="11">
        <v>-25986</v>
      </c>
    </row>
    <row r="97" spans="1:5" ht="15.75" x14ac:dyDescent="0.3">
      <c r="A97" s="10"/>
      <c r="B97" s="10"/>
      <c r="C97" s="15">
        <f>SUM(C95:C96)</f>
        <v>-7040334</v>
      </c>
      <c r="D97" s="14"/>
      <c r="E97" s="15">
        <f>SUM(E95:E96)</f>
        <v>-7315203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15046123</v>
      </c>
      <c r="D99" s="17" t="s">
        <v>6</v>
      </c>
      <c r="E99" s="16">
        <f>+E92+E97</f>
        <v>14441814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-8601</v>
      </c>
      <c r="D102" s="1"/>
      <c r="E102" s="16">
        <v>-13518</v>
      </c>
    </row>
    <row r="103" spans="1:5" ht="15.75" x14ac:dyDescent="0.3">
      <c r="A103" s="10" t="s">
        <v>61</v>
      </c>
      <c r="B103" s="1"/>
      <c r="C103" s="16">
        <v>670</v>
      </c>
      <c r="D103" s="1"/>
      <c r="E103" s="16">
        <v>0</v>
      </c>
    </row>
    <row r="104" spans="1:5" ht="15.75" x14ac:dyDescent="0.3">
      <c r="A104" s="10"/>
      <c r="B104" s="1"/>
      <c r="C104" s="15">
        <f>SUM(C102:C103)</f>
        <v>-7931</v>
      </c>
      <c r="D104" s="14"/>
      <c r="E104" s="15">
        <f>SUM(E102:E103)</f>
        <v>-13518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18">
        <f>+C99+C104</f>
        <v>15038192</v>
      </c>
      <c r="D106" s="1" t="s">
        <v>6</v>
      </c>
      <c r="E106" s="18">
        <f>+E99+E104</f>
        <v>14428296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2" t="s">
        <v>29</v>
      </c>
      <c r="C108" s="22"/>
      <c r="D108" s="22"/>
      <c r="E108" s="22"/>
    </row>
    <row r="109" spans="1:5" ht="15.75" x14ac:dyDescent="0.3">
      <c r="A109" s="2" t="s">
        <v>74</v>
      </c>
      <c r="B109" s="22" t="s">
        <v>30</v>
      </c>
      <c r="C109" s="22"/>
      <c r="D109" s="22"/>
      <c r="E109" s="22"/>
    </row>
    <row r="110" spans="1:5" ht="15.75" x14ac:dyDescent="0.3">
      <c r="A110" s="2"/>
      <c r="B110" s="2"/>
      <c r="C110" s="2"/>
      <c r="D110" s="2"/>
      <c r="E110" s="21"/>
    </row>
    <row r="111" spans="1:5" ht="15.75" x14ac:dyDescent="0.3">
      <c r="A111" s="22" t="s">
        <v>72</v>
      </c>
      <c r="B111" s="22"/>
      <c r="C111" s="22"/>
      <c r="D111" s="22"/>
      <c r="E111" s="22"/>
    </row>
    <row r="112" spans="1:5" ht="15.75" x14ac:dyDescent="0.3">
      <c r="A112" s="22" t="s">
        <v>60</v>
      </c>
      <c r="B112" s="22"/>
      <c r="C112" s="22"/>
      <c r="D112" s="22"/>
      <c r="E112" s="22"/>
    </row>
  </sheetData>
  <mergeCells count="14">
    <mergeCell ref="A111:E111"/>
    <mergeCell ref="A112:E112"/>
    <mergeCell ref="A57:E57"/>
    <mergeCell ref="A60:E60"/>
    <mergeCell ref="A61:E61"/>
    <mergeCell ref="A62:E62"/>
    <mergeCell ref="B108:E108"/>
    <mergeCell ref="B109:E109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2025-01-07T23:01:43Z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