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4\Bolsa de Valores\"/>
    </mc:Choice>
  </mc:AlternateContent>
  <xr:revisionPtr revIDLastSave="0" documentId="13_ncr:1_{15385D00-E137-4A12-A097-9CF46C6D6A36}" xr6:coauthVersionLast="47" xr6:coauthVersionMax="47" xr10:uidLastSave="{00000000-0000-0000-0000-000000000000}"/>
  <bookViews>
    <workbookView xWindow="22015" yWindow="-104" windowWidth="22325" windowHeight="11924" activeTab="1" xr2:uid="{00000000-000D-0000-FFFF-FFFF00000000}"/>
  </bookViews>
  <sheets>
    <sheet name="Balances" sheetId="1" r:id="rId1"/>
    <sheet name="Resultados" sheetId="2" r:id="rId2"/>
  </sheets>
  <externalReferences>
    <externalReference r:id="rId3"/>
  </externalReference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2" i="2" l="1"/>
  <c r="I38" i="2"/>
  <c r="I34" i="2"/>
  <c r="I32" i="2"/>
  <c r="I27" i="2"/>
  <c r="I25" i="2"/>
  <c r="I19" i="2"/>
  <c r="I53" i="1"/>
  <c r="I52" i="1"/>
  <c r="I48" i="1"/>
  <c r="I47" i="1"/>
  <c r="I43" i="1"/>
  <c r="I39" i="1"/>
  <c r="I34" i="1"/>
  <c r="I25" i="1"/>
  <c r="I21" i="1"/>
  <c r="I17" i="1"/>
  <c r="G19" i="2"/>
  <c r="G34" i="1" l="1"/>
  <c r="B47" i="2"/>
  <c r="B46" i="2"/>
  <c r="G52" i="1" l="1"/>
  <c r="G47" i="1"/>
  <c r="G43" i="1"/>
  <c r="G39" i="1"/>
  <c r="G21" i="1"/>
  <c r="G17" i="1"/>
  <c r="G25" i="1" l="1"/>
  <c r="G48" i="1"/>
  <c r="G53" i="1" s="1"/>
  <c r="G25" i="2"/>
  <c r="G27" i="2" l="1"/>
  <c r="I62" i="1" l="1"/>
  <c r="G32" i="2"/>
  <c r="G34" i="2" l="1"/>
  <c r="G38" i="2" l="1"/>
  <c r="G42" i="2" s="1"/>
  <c r="G62" i="1"/>
</calcChain>
</file>

<file path=xl/sharedStrings.xml><?xml version="1.0" encoding="utf-8"?>
<sst xmlns="http://schemas.openxmlformats.org/spreadsheetml/2006/main" count="101" uniqueCount="76">
  <si>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</si>
  <si>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</si>
  <si>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</si>
  <si>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</si>
  <si>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</si>
  <si>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</si>
  <si>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</si>
  <si>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</si>
  <si>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</si>
  <si>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</si>
  <si>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</si>
  <si>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</si>
  <si>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</si>
  <si>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</si>
  <si>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</si>
  <si>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</si>
  <si>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</si>
  <si>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</si>
  <si>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</si>
  <si>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</si>
  <si>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</si>
  <si>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</si>
  <si>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</si>
  <si>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</si>
  <si>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</si>
  <si>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</si>
  <si>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</si>
  <si>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</si>
  <si>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</si>
  <si>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</si>
  <si>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</si>
  <si>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</si>
  <si>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</si>
  <si>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</si>
  <si>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</si>
  <si>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</si>
  <si>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</si>
  <si>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</si>
  <si>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</si>
  <si>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</si>
  <si>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</si>
  <si>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</si>
  <si>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</si>
  <si>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</si>
  <si>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</si>
  <si>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</si>
  <si>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</si>
  <si>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</si>
  <si>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</si>
  <si>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</si>
  <si>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</si>
  <si>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</si>
  <si>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</si>
  <si>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</si>
  <si>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</si>
  <si>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</si>
  <si>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</si>
  <si>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</si>
  <si>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</si>
  <si>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</si>
  <si>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</si>
  <si>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</si>
  <si>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</si>
  <si>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</si>
  <si>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</si>
  <si>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</si>
  <si>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</si>
  <si>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</si>
  <si>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2023</t>
  </si>
  <si>
    <t>Alfredo Antonio Sol Zaldivar</t>
  </si>
  <si>
    <t>Gerente General</t>
  </si>
  <si>
    <t>Reportos y Otras Obligaciones Bursatiles</t>
  </si>
  <si>
    <t xml:space="preserve">                       -  </t>
  </si>
  <si>
    <t>2024</t>
  </si>
  <si>
    <t>Al 31 de Diciembre de 2024 y 2023</t>
  </si>
  <si>
    <t>Por los años terminados el 31 de Diciembre de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</si>
</sst>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_ * #,##0.0_ ;_ * \-#,##0.0_ ;_ * &quot;-&quot;??_ ;_ @_ "/>
    <numFmt numFmtId="175" formatCode="_(* #,##0.0_);_(* \(#,##0.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6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0"/>
    <xf numFmtId="0" fontId="19" fillId="0" borderId="0"/>
    <xf numFmtId="43" fontId="1" fillId="0" borderId="0" applyFont="0" applyFill="0" applyBorder="0" applyAlignment="0" applyProtection="0"/>
    <xf numFmtId="0" fontId="22" fillId="0" borderId="0"/>
  </cellStyleXfs>
  <cellXfs count="92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41" fontId="8" fillId="0" borderId="0" xfId="1" applyNumberFormat="1" applyFont="1" applyAlignment="1">
      <alignment horizontal="center"/>
    </xf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0" applyNumberFormat="1" applyFont="1"/>
    <xf numFmtId="170" fontId="21" fillId="0" borderId="0" xfId="0" applyNumberFormat="1" applyFont="1"/>
    <xf numFmtId="172" fontId="21" fillId="0" borderId="0" xfId="12" applyNumberFormat="1" applyFont="1"/>
    <xf numFmtId="168" fontId="20" fillId="0" borderId="0" xfId="0" applyNumberFormat="1" applyFont="1" applyAlignment="1">
      <alignment horizontal="left" indent="1"/>
    </xf>
    <xf numFmtId="0" fontId="3" fillId="0" borderId="0" xfId="2" applyNumberFormat="1" applyAlignment="1">
      <alignment horizontal="center"/>
    </xf>
    <xf numFmtId="168" fontId="3" fillId="0" borderId="0" xfId="2"/>
    <xf numFmtId="173" fontId="8" fillId="0" borderId="0" xfId="43" applyNumberFormat="1" applyFont="1" applyAlignment="1">
      <alignment horizontal="right"/>
    </xf>
    <xf numFmtId="174" fontId="8" fillId="0" borderId="0" xfId="43" applyNumberFormat="1" applyFont="1" applyAlignment="1">
      <alignment horizontal="right"/>
    </xf>
    <xf numFmtId="174" fontId="8" fillId="0" borderId="3" xfId="4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66" fontId="8" fillId="0" borderId="0" xfId="43" applyNumberFormat="1" applyFont="1" applyAlignment="1">
      <alignment horizontal="right"/>
    </xf>
    <xf numFmtId="166" fontId="8" fillId="0" borderId="3" xfId="4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66" fontId="8" fillId="0" borderId="0" xfId="43" applyNumberFormat="1" applyFont="1"/>
    <xf numFmtId="166" fontId="8" fillId="0" borderId="3" xfId="43" applyNumberFormat="1" applyFont="1" applyBorder="1"/>
    <xf numFmtId="166" fontId="8" fillId="0" borderId="3" xfId="14" applyNumberFormat="1" applyFont="1" applyBorder="1"/>
    <xf numFmtId="170" fontId="8" fillId="0" borderId="4" xfId="0" applyNumberFormat="1" applyFont="1" applyBorder="1"/>
    <xf numFmtId="170" fontId="8" fillId="0" borderId="6" xfId="3" applyNumberFormat="1" applyFont="1" applyBorder="1" applyAlignment="1">
      <alignment horizontal="right"/>
    </xf>
    <xf numFmtId="43" fontId="8" fillId="0" borderId="0" xfId="44" applyFont="1"/>
    <xf numFmtId="43" fontId="8" fillId="0" borderId="5" xfId="44" applyFont="1" applyBorder="1"/>
    <xf numFmtId="43" fontId="10" fillId="0" borderId="0" xfId="44" applyFont="1" applyAlignment="1">
      <alignment horizontal="center"/>
    </xf>
    <xf numFmtId="43" fontId="6" fillId="0" borderId="0" xfId="44" applyFont="1" applyAlignment="1">
      <alignment horizontal="center"/>
    </xf>
    <xf numFmtId="43" fontId="6" fillId="0" borderId="0" xfId="44" applyFont="1" applyAlignment="1">
      <alignment horizontal="right"/>
    </xf>
    <xf numFmtId="43" fontId="8" fillId="0" borderId="0" xfId="44" applyFont="1" applyBorder="1"/>
    <xf numFmtId="43" fontId="21" fillId="0" borderId="0" xfId="44" applyFont="1"/>
    <xf numFmtId="43" fontId="21" fillId="0" borderId="0" xfId="44" applyFont="1" applyBorder="1"/>
    <xf numFmtId="43" fontId="3" fillId="0" borderId="0" xfId="44" applyFont="1" applyAlignment="1">
      <alignment horizontal="center"/>
    </xf>
    <xf numFmtId="43" fontId="3" fillId="0" borderId="0" xfId="44" applyFont="1"/>
    <xf numFmtId="43" fontId="9" fillId="0" borderId="0" xfId="44" applyFont="1"/>
    <xf numFmtId="166" fontId="8" fillId="0" borderId="0" xfId="45" applyNumberFormat="1" applyFont="1"/>
    <xf numFmtId="166" fontId="8" fillId="0" borderId="3" xfId="45" applyNumberFormat="1" applyFont="1" applyBorder="1"/>
    <xf numFmtId="0" fontId="10" fillId="0" borderId="0" xfId="44" applyNumberFormat="1" applyFont="1" applyAlignment="1">
      <alignment horizontal="center"/>
    </xf>
    <xf numFmtId="175" fontId="8" fillId="0" borderId="0" xfId="44" applyNumberFormat="1" applyFont="1"/>
    <xf numFmtId="175" fontId="8" fillId="0" borderId="1" xfId="44" applyNumberFormat="1" applyFont="1" applyFill="1" applyBorder="1"/>
    <xf numFmtId="175" fontId="8" fillId="0" borderId="1" xfId="44" applyNumberFormat="1" applyFont="1" applyBorder="1"/>
    <xf numFmtId="175" fontId="8" fillId="0" borderId="3" xfId="44" applyNumberFormat="1" applyFont="1" applyBorder="1"/>
    <xf numFmtId="175" fontId="8" fillId="0" borderId="0" xfId="44" applyNumberFormat="1" applyFont="1" applyBorder="1"/>
    <xf numFmtId="175" fontId="8" fillId="0" borderId="2" xfId="44" applyNumberFormat="1" applyFont="1" applyBorder="1"/>
    <xf numFmtId="175" fontId="6" fillId="0" borderId="0" xfId="44" applyNumberFormat="1" applyFont="1" applyAlignment="1">
      <alignment horizontal="right"/>
    </xf>
    <xf numFmtId="175" fontId="8" fillId="0" borderId="0" xfId="44" applyNumberFormat="1" applyFont="1" applyBorder="1" applyAlignment="1">
      <alignment horizontal="right"/>
    </xf>
    <xf numFmtId="175" fontId="8" fillId="0" borderId="0" xfId="44" applyNumberFormat="1" applyFont="1" applyFill="1"/>
    <xf numFmtId="175" fontId="8" fillId="0" borderId="4" xfId="44" applyNumberFormat="1" applyFont="1" applyBorder="1"/>
  </cellXfs>
  <cellStyles count="46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" xfId="44" builtinId="3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5" xr:uid="{790BAC46-E549-432C-9066-2FC03E3CC847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Ricardo\ACSA\2022\Bolsa%20de%20Valores\ACSA%20EF%20NOV%202022.xlsx" TargetMode="External"/><Relationship Id="rId1" Type="http://schemas.openxmlformats.org/officeDocument/2006/relationships/externalLinkPath" Target="/Ricardo/ACSA/2022/Bolsa%20de%20Valores/ACSA%20EF%20NOV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ces"/>
      <sheetName val="Resultados"/>
    </sheetNames>
    <sheetDataSet>
      <sheetData sheetId="0">
        <row r="55">
          <cell r="B55" t="str">
            <v>Alfredo Antonio Sol Zaldivar</v>
          </cell>
        </row>
        <row r="56">
          <cell r="B56" t="str">
            <v>Gerente General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2"/>
  <sheetViews>
    <sheetView showGridLines="0" topLeftCell="A46" zoomScale="115" zoomScaleNormal="115" workbookViewId="0">
      <selection activeCell="G16" sqref="G16"/>
    </sheetView>
  </sheetViews>
  <sheetFormatPr baseColWidth="10" defaultColWidth="11.5" defaultRowHeight="14.4"/>
  <cols>
    <col min="1" max="1" width="53.8984375" style="40" customWidth="1"/>
    <col min="2" max="2" width="4.8984375" style="40" customWidth="1"/>
    <col min="3" max="3" width="3.3984375" style="40" customWidth="1"/>
    <col min="4" max="4" width="3" style="40" customWidth="1"/>
    <col min="5" max="5" width="14.59765625" style="40" customWidth="1"/>
    <col min="6" max="6" width="1.8984375" style="40" customWidth="1"/>
    <col min="7" max="7" width="11.5" style="78" customWidth="1"/>
    <col min="8" max="8" width="2.09765625" style="78" customWidth="1"/>
    <col min="9" max="9" width="11.5" style="78"/>
    <col min="10" max="13" width="11.5" style="40"/>
    <col min="14" max="14" width="20.5" style="40" customWidth="1"/>
    <col min="15" max="16384" width="11.5" style="40"/>
  </cols>
  <sheetData>
    <row r="1" spans="1:12">
      <c r="A1" s="1" t="s">
        <v>16</v>
      </c>
      <c r="B1" s="1"/>
      <c r="C1" s="1"/>
      <c r="D1" s="1"/>
      <c r="E1" s="7"/>
      <c r="F1" s="7"/>
      <c r="G1" s="68"/>
      <c r="H1" s="68"/>
      <c r="I1" s="68"/>
    </row>
    <row r="2" spans="1:12">
      <c r="A2" s="2" t="s">
        <v>17</v>
      </c>
      <c r="B2" s="2"/>
      <c r="C2" s="2"/>
      <c r="D2" s="2"/>
      <c r="E2" s="7"/>
      <c r="F2" s="7"/>
      <c r="G2" s="68"/>
      <c r="H2" s="68"/>
      <c r="I2" s="68"/>
    </row>
    <row r="3" spans="1:12" ht="10.55" customHeight="1">
      <c r="A3" s="2"/>
      <c r="B3" s="2"/>
      <c r="C3" s="2"/>
      <c r="D3" s="2"/>
      <c r="E3" s="7"/>
      <c r="F3" s="7"/>
      <c r="G3" s="68"/>
      <c r="H3" s="68"/>
      <c r="I3" s="68"/>
    </row>
    <row r="4" spans="1:12">
      <c r="A4" s="1" t="s">
        <v>18</v>
      </c>
      <c r="B4" s="1"/>
      <c r="C4" s="1"/>
      <c r="D4" s="1"/>
      <c r="E4" s="7"/>
      <c r="F4" s="7"/>
      <c r="G4" s="68"/>
      <c r="H4" s="68"/>
      <c r="I4" s="68"/>
    </row>
    <row r="5" spans="1:12">
      <c r="A5" s="3" t="s">
        <v>74</v>
      </c>
      <c r="B5" s="3"/>
      <c r="C5" s="3"/>
      <c r="D5" s="3"/>
      <c r="E5" s="2"/>
      <c r="F5" s="2"/>
      <c r="G5" s="68"/>
      <c r="H5" s="68"/>
      <c r="I5" s="68"/>
    </row>
    <row r="6" spans="1:12">
      <c r="A6" s="2" t="s">
        <v>19</v>
      </c>
      <c r="B6" s="2"/>
      <c r="C6" s="2"/>
      <c r="D6" s="2"/>
      <c r="E6" s="2"/>
      <c r="F6" s="2"/>
      <c r="G6" s="68"/>
      <c r="H6" s="68"/>
      <c r="I6" s="68"/>
    </row>
    <row r="7" spans="1:12" ht="8.25" customHeight="1" thickBot="1">
      <c r="A7" s="41"/>
      <c r="B7" s="41"/>
      <c r="C7" s="41"/>
      <c r="D7" s="41"/>
      <c r="E7" s="41"/>
      <c r="F7" s="41"/>
      <c r="G7" s="69"/>
      <c r="H7" s="69"/>
      <c r="I7" s="69"/>
    </row>
    <row r="8" spans="1:12">
      <c r="A8" s="4"/>
      <c r="B8" s="4"/>
      <c r="C8" s="4"/>
      <c r="D8" s="4"/>
      <c r="E8" s="5"/>
      <c r="F8" s="6"/>
      <c r="G8" s="81">
        <v>2024</v>
      </c>
      <c r="H8" s="70"/>
      <c r="I8" s="70" t="s">
        <v>68</v>
      </c>
    </row>
    <row r="9" spans="1:12">
      <c r="A9" s="21" t="s">
        <v>20</v>
      </c>
      <c r="B9" s="8"/>
      <c r="C9" s="8"/>
      <c r="D9" s="8"/>
      <c r="E9" s="9"/>
      <c r="F9" s="10" t="s">
        <v>0</v>
      </c>
      <c r="G9" s="71"/>
      <c r="H9" s="71"/>
      <c r="I9" s="71"/>
    </row>
    <row r="10" spans="1:12">
      <c r="A10" s="11" t="s">
        <v>21</v>
      </c>
      <c r="B10" s="11"/>
      <c r="C10" s="11"/>
      <c r="D10" s="11"/>
      <c r="E10" s="12"/>
      <c r="F10" s="11"/>
      <c r="G10" s="72" t="s">
        <v>1</v>
      </c>
      <c r="H10" s="68"/>
      <c r="I10" s="72" t="s">
        <v>1</v>
      </c>
    </row>
    <row r="11" spans="1:12">
      <c r="A11" s="13" t="s">
        <v>22</v>
      </c>
      <c r="B11" s="13"/>
      <c r="C11" s="13"/>
      <c r="D11" s="13"/>
      <c r="E11" s="36"/>
      <c r="F11" s="11"/>
      <c r="G11" s="82">
        <v>1273.4000000000001</v>
      </c>
      <c r="H11" s="82"/>
      <c r="I11" s="82">
        <v>1774.1</v>
      </c>
    </row>
    <row r="12" spans="1:12">
      <c r="A12" s="13" t="s">
        <v>2</v>
      </c>
      <c r="B12" s="13"/>
      <c r="C12" s="13"/>
      <c r="D12" s="13"/>
      <c r="E12" s="36"/>
      <c r="F12" s="11"/>
      <c r="G12" s="82">
        <v>0</v>
      </c>
      <c r="H12" s="82"/>
      <c r="I12" s="82">
        <v>0</v>
      </c>
      <c r="L12" s="40" t="s">
        <v>0</v>
      </c>
    </row>
    <row r="13" spans="1:12">
      <c r="A13" s="13" t="s">
        <v>23</v>
      </c>
      <c r="B13" s="13"/>
      <c r="C13" s="13"/>
      <c r="D13" s="13"/>
      <c r="E13" s="36"/>
      <c r="F13" s="11"/>
      <c r="G13" s="82">
        <v>41041.9</v>
      </c>
      <c r="H13" s="82"/>
      <c r="I13" s="82">
        <v>40073</v>
      </c>
      <c r="J13" s="40" t="s">
        <v>0</v>
      </c>
    </row>
    <row r="14" spans="1:12">
      <c r="A14" s="13" t="s">
        <v>50</v>
      </c>
      <c r="B14" s="13"/>
      <c r="C14" s="13"/>
      <c r="D14" s="13"/>
      <c r="E14" s="36"/>
      <c r="F14" s="11"/>
      <c r="G14" s="82">
        <v>9240.1</v>
      </c>
      <c r="H14" s="82"/>
      <c r="I14" s="82">
        <v>4933.8999999999996</v>
      </c>
      <c r="K14" s="40" t="s">
        <v>0</v>
      </c>
    </row>
    <row r="15" spans="1:12">
      <c r="A15" s="13" t="s">
        <v>3</v>
      </c>
      <c r="B15" s="13"/>
      <c r="C15" s="13"/>
      <c r="D15" s="13"/>
      <c r="E15" s="36"/>
      <c r="F15" s="11"/>
      <c r="G15" s="82">
        <v>32867.199999999997</v>
      </c>
      <c r="H15" s="82"/>
      <c r="I15" s="82">
        <v>37141.4</v>
      </c>
    </row>
    <row r="16" spans="1:12">
      <c r="A16" s="13" t="s">
        <v>56</v>
      </c>
      <c r="B16" s="13"/>
      <c r="C16" s="13"/>
      <c r="D16" s="13"/>
      <c r="E16" s="36"/>
      <c r="F16" s="11"/>
      <c r="G16" s="82">
        <v>2985.9</v>
      </c>
      <c r="H16" s="82"/>
      <c r="I16" s="82">
        <v>2573.4</v>
      </c>
    </row>
    <row r="17" spans="1:13">
      <c r="A17" s="14"/>
      <c r="B17" s="14"/>
      <c r="C17" s="14"/>
      <c r="D17" s="14"/>
      <c r="E17" s="36"/>
      <c r="F17" s="15"/>
      <c r="G17" s="83">
        <f>SUM(G11:G16)</f>
        <v>87408.5</v>
      </c>
      <c r="H17" s="84"/>
      <c r="I17" s="83">
        <f>SUM(I11:I16)</f>
        <v>86495.799999999988</v>
      </c>
    </row>
    <row r="18" spans="1:13">
      <c r="A18" s="11" t="s">
        <v>24</v>
      </c>
      <c r="B18" s="11"/>
      <c r="C18" s="11"/>
      <c r="D18" s="11"/>
      <c r="E18" s="36"/>
      <c r="F18" s="16"/>
      <c r="G18" s="82" t="s">
        <v>0</v>
      </c>
      <c r="H18" s="82"/>
      <c r="I18" s="82" t="s">
        <v>0</v>
      </c>
    </row>
    <row r="19" spans="1:13" hidden="1">
      <c r="A19" s="17" t="s">
        <v>59</v>
      </c>
      <c r="B19" s="11"/>
      <c r="C19" s="11"/>
      <c r="D19" s="11"/>
      <c r="E19" s="36"/>
      <c r="F19" s="16"/>
      <c r="G19" s="82">
        <v>0</v>
      </c>
      <c r="H19" s="82"/>
      <c r="I19" s="82">
        <v>0</v>
      </c>
    </row>
    <row r="20" spans="1:13">
      <c r="A20" s="17" t="s">
        <v>67</v>
      </c>
      <c r="B20" s="17"/>
      <c r="C20" s="17"/>
      <c r="D20" s="17"/>
      <c r="E20" s="36"/>
      <c r="F20" s="16"/>
      <c r="G20" s="85">
        <v>3870.3</v>
      </c>
      <c r="H20" s="85"/>
      <c r="I20" s="85">
        <v>2817</v>
      </c>
    </row>
    <row r="21" spans="1:13">
      <c r="A21" s="13"/>
      <c r="B21" s="13"/>
      <c r="C21" s="13"/>
      <c r="D21" s="13"/>
      <c r="E21" s="36"/>
      <c r="F21" s="16"/>
      <c r="G21" s="86">
        <f>SUM(G19:G20)</f>
        <v>3870.3</v>
      </c>
      <c r="H21" s="86"/>
      <c r="I21" s="86">
        <f>SUM(I19:I20)</f>
        <v>2817</v>
      </c>
    </row>
    <row r="22" spans="1:13">
      <c r="A22" s="11" t="s">
        <v>33</v>
      </c>
      <c r="B22" s="11"/>
      <c r="C22" s="11"/>
      <c r="D22" s="11"/>
      <c r="E22" s="36"/>
      <c r="F22" s="16"/>
      <c r="G22" s="86"/>
      <c r="H22" s="86"/>
      <c r="I22" s="86"/>
    </row>
    <row r="23" spans="1:13" ht="15" customHeight="1">
      <c r="A23" s="29" t="s">
        <v>57</v>
      </c>
      <c r="B23" s="11"/>
      <c r="C23" s="11"/>
      <c r="D23" s="11"/>
      <c r="E23" s="36"/>
      <c r="F23" s="16"/>
      <c r="G23" s="86"/>
      <c r="H23" s="86"/>
      <c r="I23" s="86"/>
    </row>
    <row r="24" spans="1:13">
      <c r="A24" s="29" t="s">
        <v>0</v>
      </c>
      <c r="B24" s="17"/>
      <c r="C24" s="17"/>
      <c r="D24" s="17"/>
      <c r="E24" s="36"/>
      <c r="F24" s="16"/>
      <c r="G24" s="85">
        <v>3393.8</v>
      </c>
      <c r="H24" s="85"/>
      <c r="I24" s="85">
        <v>3566.9</v>
      </c>
    </row>
    <row r="25" spans="1:13" ht="21.05" customHeight="1" thickBot="1">
      <c r="A25" s="8" t="s">
        <v>25</v>
      </c>
      <c r="B25" s="8"/>
      <c r="C25" s="8"/>
      <c r="D25" s="8"/>
      <c r="E25" s="36"/>
      <c r="F25" s="42"/>
      <c r="G25" s="87">
        <f>G17+G21+G24</f>
        <v>94672.6</v>
      </c>
      <c r="H25" s="87"/>
      <c r="I25" s="87">
        <f>I17+I21+I24</f>
        <v>92879.699999999983</v>
      </c>
      <c r="M25" s="40" t="s">
        <v>0</v>
      </c>
    </row>
    <row r="26" spans="1:13" ht="15" thickTop="1">
      <c r="A26" s="11"/>
      <c r="B26" s="11"/>
      <c r="C26" s="11"/>
      <c r="D26" s="11"/>
      <c r="E26" s="36"/>
      <c r="F26" s="42"/>
      <c r="G26" s="86"/>
      <c r="H26" s="86"/>
      <c r="I26" s="86"/>
    </row>
    <row r="27" spans="1:13">
      <c r="A27" s="21" t="s">
        <v>26</v>
      </c>
      <c r="B27" s="8"/>
      <c r="C27" s="8"/>
      <c r="D27" s="8"/>
      <c r="E27" s="37"/>
      <c r="F27" s="19"/>
      <c r="G27" s="88"/>
      <c r="H27" s="88"/>
      <c r="I27" s="88"/>
    </row>
    <row r="28" spans="1:13">
      <c r="A28" s="42" t="s">
        <v>27</v>
      </c>
      <c r="B28" s="42"/>
      <c r="C28" s="42"/>
      <c r="D28" s="42"/>
      <c r="E28" s="38"/>
      <c r="F28" s="42"/>
      <c r="G28" s="88"/>
      <c r="H28" s="88"/>
      <c r="I28" s="88"/>
    </row>
    <row r="29" spans="1:13">
      <c r="A29" s="13" t="s">
        <v>4</v>
      </c>
      <c r="B29" s="13"/>
      <c r="C29" s="13"/>
      <c r="D29" s="13"/>
      <c r="E29" s="38"/>
      <c r="F29" s="42"/>
      <c r="G29" s="82">
        <v>2334.6</v>
      </c>
      <c r="H29" s="82"/>
      <c r="I29" s="82">
        <v>2231.1</v>
      </c>
      <c r="J29" s="30"/>
    </row>
    <row r="30" spans="1:13">
      <c r="A30" s="13" t="s">
        <v>5</v>
      </c>
      <c r="B30" s="13"/>
      <c r="C30" s="13"/>
      <c r="D30" s="13"/>
      <c r="E30" s="38"/>
      <c r="F30" s="42"/>
      <c r="G30" s="82">
        <v>482.7</v>
      </c>
      <c r="H30" s="82"/>
      <c r="I30" s="82">
        <v>523.1</v>
      </c>
    </row>
    <row r="31" spans="1:13">
      <c r="A31" s="13" t="s">
        <v>58</v>
      </c>
      <c r="B31" s="13"/>
      <c r="C31" s="13"/>
      <c r="D31" s="13"/>
      <c r="E31" s="38"/>
      <c r="F31" s="42"/>
      <c r="G31" s="82">
        <v>8481.7999999999993</v>
      </c>
      <c r="H31" s="82"/>
      <c r="I31" s="82">
        <v>9871.5</v>
      </c>
    </row>
    <row r="32" spans="1:13">
      <c r="A32" s="13" t="s">
        <v>6</v>
      </c>
      <c r="B32" s="13"/>
      <c r="C32" s="13"/>
      <c r="D32" s="13"/>
      <c r="E32" s="38"/>
      <c r="F32" s="42"/>
      <c r="G32" s="82">
        <v>4593.7</v>
      </c>
      <c r="H32" s="82"/>
      <c r="I32" s="82">
        <v>5218.3</v>
      </c>
    </row>
    <row r="33" spans="1:14">
      <c r="A33" s="13" t="s">
        <v>71</v>
      </c>
      <c r="B33" s="13"/>
      <c r="C33" s="13"/>
      <c r="D33" s="13"/>
      <c r="E33" s="38"/>
      <c r="F33" s="42"/>
      <c r="G33" s="85" t="s">
        <v>72</v>
      </c>
      <c r="H33" s="85"/>
      <c r="I33" s="85">
        <v>0</v>
      </c>
    </row>
    <row r="34" spans="1:14">
      <c r="A34" s="13"/>
      <c r="B34" s="13"/>
      <c r="C34" s="13"/>
      <c r="D34" s="13"/>
      <c r="E34" s="38"/>
      <c r="F34" s="42"/>
      <c r="G34" s="89">
        <f>SUM(G29:G33)</f>
        <v>15892.8</v>
      </c>
      <c r="H34" s="82"/>
      <c r="I34" s="89">
        <f>SUM(I29:I33)</f>
        <v>17844</v>
      </c>
    </row>
    <row r="35" spans="1:14">
      <c r="A35" s="42" t="s">
        <v>34</v>
      </c>
      <c r="B35" s="42"/>
      <c r="C35" s="42"/>
      <c r="D35" s="42"/>
      <c r="E35" s="38"/>
      <c r="F35" s="42"/>
      <c r="G35" s="82"/>
      <c r="H35" s="82"/>
      <c r="I35" s="86"/>
    </row>
    <row r="36" spans="1:14">
      <c r="A36" s="13" t="s">
        <v>7</v>
      </c>
      <c r="B36" s="13"/>
      <c r="C36" s="13"/>
      <c r="D36" s="13"/>
      <c r="E36" s="39"/>
      <c r="F36" s="42"/>
      <c r="G36" s="82">
        <v>6302</v>
      </c>
      <c r="H36" s="82"/>
      <c r="I36" s="82">
        <v>6961.4</v>
      </c>
    </row>
    <row r="37" spans="1:14">
      <c r="A37" s="13" t="s">
        <v>8</v>
      </c>
      <c r="B37" s="13"/>
      <c r="C37" s="13"/>
      <c r="D37" s="13"/>
      <c r="E37" s="38"/>
      <c r="F37" s="42"/>
      <c r="G37" s="82">
        <v>784.4</v>
      </c>
      <c r="H37" s="82"/>
      <c r="I37" s="82">
        <v>791.2</v>
      </c>
    </row>
    <row r="38" spans="1:14">
      <c r="A38" s="13" t="s">
        <v>9</v>
      </c>
      <c r="B38" s="13"/>
      <c r="C38" s="13"/>
      <c r="D38" s="13"/>
      <c r="E38" s="38"/>
      <c r="F38" s="42"/>
      <c r="G38" s="85">
        <v>2071.6</v>
      </c>
      <c r="H38" s="85"/>
      <c r="I38" s="85">
        <v>894.8</v>
      </c>
    </row>
    <row r="39" spans="1:14">
      <c r="A39" s="13"/>
      <c r="B39" s="13"/>
      <c r="C39" s="13"/>
      <c r="D39" s="13"/>
      <c r="E39" s="38"/>
      <c r="F39" s="42"/>
      <c r="G39" s="82">
        <f>SUM(G36:G38)</f>
        <v>9158</v>
      </c>
      <c r="H39" s="82"/>
      <c r="I39" s="82">
        <f>SUM(I36:I38)</f>
        <v>8647.4</v>
      </c>
    </row>
    <row r="40" spans="1:14">
      <c r="A40" s="42" t="s">
        <v>28</v>
      </c>
      <c r="B40" s="42"/>
      <c r="C40" s="42"/>
      <c r="D40" s="42"/>
      <c r="E40" s="38"/>
      <c r="F40" s="42"/>
      <c r="G40" s="82"/>
      <c r="H40" s="82"/>
      <c r="I40" s="82"/>
    </row>
    <row r="41" spans="1:14">
      <c r="A41" s="13" t="s">
        <v>10</v>
      </c>
      <c r="B41" s="13"/>
      <c r="C41" s="13"/>
      <c r="D41" s="13"/>
      <c r="E41" s="38"/>
      <c r="F41" s="42"/>
      <c r="G41" s="82">
        <v>1023.9</v>
      </c>
      <c r="H41" s="82"/>
      <c r="I41" s="82">
        <v>1005.8</v>
      </c>
    </row>
    <row r="42" spans="1:14">
      <c r="A42" s="13" t="s">
        <v>11</v>
      </c>
      <c r="B42" s="13"/>
      <c r="C42" s="13"/>
      <c r="D42" s="13"/>
      <c r="E42" s="38"/>
      <c r="F42" s="42"/>
      <c r="G42" s="85">
        <v>20536.8</v>
      </c>
      <c r="H42" s="85"/>
      <c r="I42" s="85">
        <v>20069.599999999999</v>
      </c>
    </row>
    <row r="43" spans="1:14">
      <c r="A43" s="13"/>
      <c r="B43" s="13"/>
      <c r="C43" s="13"/>
      <c r="D43" s="13"/>
      <c r="E43" s="38"/>
      <c r="F43" s="42"/>
      <c r="G43" s="82">
        <f>SUM(G41:G42)</f>
        <v>21560.7</v>
      </c>
      <c r="H43" s="82"/>
      <c r="I43" s="82">
        <f>SUM(I41:I42)</f>
        <v>21075.399999999998</v>
      </c>
      <c r="K43" s="52"/>
    </row>
    <row r="44" spans="1:14">
      <c r="A44" s="16" t="s">
        <v>29</v>
      </c>
      <c r="B44" s="16"/>
      <c r="C44" s="16"/>
      <c r="D44" s="16"/>
      <c r="E44" s="38"/>
      <c r="F44" s="42"/>
      <c r="G44" s="82"/>
      <c r="H44" s="82"/>
      <c r="I44" s="82"/>
      <c r="K44" s="52"/>
    </row>
    <row r="45" spans="1:14">
      <c r="A45" s="13" t="s">
        <v>12</v>
      </c>
      <c r="B45" s="13"/>
      <c r="C45" s="13"/>
      <c r="D45" s="13"/>
      <c r="E45" s="38"/>
      <c r="F45" s="42"/>
      <c r="G45" s="90">
        <v>7409.4</v>
      </c>
      <c r="H45" s="82"/>
      <c r="I45" s="82">
        <v>6773.9</v>
      </c>
    </row>
    <row r="46" spans="1:14">
      <c r="A46" s="13" t="s">
        <v>13</v>
      </c>
      <c r="B46" s="13"/>
      <c r="C46" s="13"/>
      <c r="D46" s="13"/>
      <c r="E46" s="38"/>
      <c r="F46" s="42"/>
      <c r="G46" s="85">
        <v>1138</v>
      </c>
      <c r="H46" s="85"/>
      <c r="I46" s="85">
        <v>1419.7</v>
      </c>
      <c r="N46" s="52" t="s">
        <v>0</v>
      </c>
    </row>
    <row r="47" spans="1:14" ht="17.3" customHeight="1">
      <c r="A47" s="16"/>
      <c r="B47" s="16"/>
      <c r="C47" s="16"/>
      <c r="D47" s="16"/>
      <c r="E47" s="38"/>
      <c r="F47" s="42"/>
      <c r="G47" s="91">
        <f>SUM(G45:G46)</f>
        <v>8547.4</v>
      </c>
      <c r="H47" s="82"/>
      <c r="I47" s="91">
        <f>SUM(I45:I46)</f>
        <v>8193.6</v>
      </c>
      <c r="N47" s="52" t="s">
        <v>0</v>
      </c>
    </row>
    <row r="48" spans="1:14" ht="19.45" customHeight="1">
      <c r="A48" s="8" t="s">
        <v>30</v>
      </c>
      <c r="B48" s="16"/>
      <c r="C48" s="16"/>
      <c r="D48" s="16"/>
      <c r="E48" s="38"/>
      <c r="F48" s="42"/>
      <c r="G48" s="85">
        <f>G34+G39+G43+G47</f>
        <v>55158.9</v>
      </c>
      <c r="H48" s="82"/>
      <c r="I48" s="85">
        <f>I34+I39+I43+I47</f>
        <v>55760.4</v>
      </c>
    </row>
    <row r="49" spans="1:9">
      <c r="A49" s="42" t="s">
        <v>31</v>
      </c>
      <c r="B49" s="42"/>
      <c r="C49" s="42"/>
      <c r="D49" s="42"/>
      <c r="E49" s="38"/>
      <c r="F49" s="42"/>
      <c r="G49" s="82"/>
      <c r="H49" s="82"/>
      <c r="I49" s="82"/>
    </row>
    <row r="50" spans="1:9">
      <c r="A50" s="13" t="s">
        <v>14</v>
      </c>
      <c r="B50" s="13"/>
      <c r="C50" s="13"/>
      <c r="D50" s="13"/>
      <c r="E50" s="38"/>
      <c r="F50" s="42"/>
      <c r="G50" s="82">
        <v>15000</v>
      </c>
      <c r="H50" s="82"/>
      <c r="I50" s="82">
        <v>15000</v>
      </c>
    </row>
    <row r="51" spans="1:9" ht="15.7" customHeight="1">
      <c r="A51" s="17" t="s">
        <v>15</v>
      </c>
      <c r="B51" s="20"/>
      <c r="C51" s="20"/>
      <c r="D51" s="20"/>
      <c r="E51" s="38"/>
      <c r="F51" s="42"/>
      <c r="G51" s="85">
        <v>24513.7</v>
      </c>
      <c r="H51" s="85" t="s">
        <v>0</v>
      </c>
      <c r="I51" s="85">
        <v>22119.3</v>
      </c>
    </row>
    <row r="52" spans="1:9" ht="18" customHeight="1">
      <c r="A52" s="16"/>
      <c r="B52" s="16"/>
      <c r="C52" s="16"/>
      <c r="D52" s="16"/>
      <c r="E52" s="38"/>
      <c r="F52" s="42"/>
      <c r="G52" s="82">
        <f>SUM(G50:G51)</f>
        <v>39513.699999999997</v>
      </c>
      <c r="H52" s="82" t="s">
        <v>0</v>
      </c>
      <c r="I52" s="82">
        <f>SUM(I50:I51)</f>
        <v>37119.300000000003</v>
      </c>
    </row>
    <row r="53" spans="1:9" ht="19.45" customHeight="1" thickBot="1">
      <c r="A53" s="8" t="s">
        <v>32</v>
      </c>
      <c r="B53" s="8"/>
      <c r="C53" s="8"/>
      <c r="D53" s="8"/>
      <c r="E53" s="38"/>
      <c r="F53" s="42"/>
      <c r="G53" s="87">
        <f>G48+G52</f>
        <v>94672.6</v>
      </c>
      <c r="H53" s="82"/>
      <c r="I53" s="87">
        <f>I48+I52</f>
        <v>92879.700000000012</v>
      </c>
    </row>
    <row r="54" spans="1:9" ht="19.45" customHeight="1" thickTop="1">
      <c r="A54" s="8"/>
      <c r="B54" s="8"/>
      <c r="C54" s="8"/>
      <c r="D54" s="8"/>
      <c r="E54" s="38"/>
      <c r="F54" s="42"/>
      <c r="G54" s="73"/>
      <c r="H54" s="68"/>
      <c r="I54" s="73"/>
    </row>
    <row r="55" spans="1:9">
      <c r="A55" s="40" t="s">
        <v>64</v>
      </c>
      <c r="B55" s="40" t="s">
        <v>69</v>
      </c>
      <c r="E55" s="28"/>
      <c r="G55" s="74" t="s">
        <v>65</v>
      </c>
      <c r="H55" s="74"/>
      <c r="I55" s="75"/>
    </row>
    <row r="56" spans="1:9" ht="15" customHeight="1">
      <c r="A56" s="16" t="s">
        <v>60</v>
      </c>
      <c r="B56" s="16" t="s">
        <v>70</v>
      </c>
      <c r="C56" s="8"/>
      <c r="D56" s="8"/>
      <c r="E56" s="9"/>
      <c r="F56" s="8"/>
      <c r="G56" s="76" t="s">
        <v>66</v>
      </c>
      <c r="H56" s="77"/>
      <c r="I56" s="76"/>
    </row>
    <row r="57" spans="1:9" ht="15" thickBot="1">
      <c r="A57" s="41"/>
      <c r="B57" s="41"/>
      <c r="C57" s="41"/>
      <c r="D57" s="41"/>
      <c r="E57" s="41"/>
      <c r="F57" s="41"/>
      <c r="G57" s="69"/>
      <c r="H57" s="69"/>
      <c r="I57" s="69"/>
    </row>
    <row r="58" spans="1:9">
      <c r="A58" s="2"/>
      <c r="B58" s="2"/>
      <c r="C58" s="2"/>
      <c r="D58" s="2"/>
      <c r="E58" s="2"/>
      <c r="F58" s="2"/>
      <c r="G58" s="68"/>
      <c r="H58" s="68"/>
      <c r="I58" s="68"/>
    </row>
    <row r="60" spans="1:9">
      <c r="G60" s="78" t="s">
        <v>0</v>
      </c>
      <c r="I60" s="78" t="s">
        <v>0</v>
      </c>
    </row>
    <row r="62" spans="1:9">
      <c r="G62" s="78">
        <f>+G53-G25</f>
        <v>0</v>
      </c>
      <c r="I62" s="78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zoomScale="138" zoomScaleNormal="138" workbookViewId="0">
      <selection activeCell="A7" sqref="A7"/>
    </sheetView>
  </sheetViews>
  <sheetFormatPr baseColWidth="10" defaultColWidth="11.5" defaultRowHeight="14.4"/>
  <cols>
    <col min="1" max="1" width="40.3984375" style="40" customWidth="1"/>
    <col min="2" max="3" width="9.09765625" style="40"/>
    <col min="4" max="4" width="4.5" style="40" customWidth="1"/>
    <col min="5" max="5" width="6.5" style="28" customWidth="1"/>
    <col min="6" max="6" width="1.5" style="40" customWidth="1"/>
    <col min="7" max="7" width="15.09765625" style="48" customWidth="1"/>
    <col min="8" max="8" width="3.5" style="48" customWidth="1"/>
    <col min="9" max="9" width="11.5" style="48" customWidth="1"/>
    <col min="10" max="16384" width="11.5" style="40"/>
  </cols>
  <sheetData>
    <row r="1" spans="1:10">
      <c r="A1" s="1" t="s">
        <v>16</v>
      </c>
      <c r="B1" s="1"/>
      <c r="C1" s="1"/>
      <c r="D1" s="1"/>
      <c r="E1" s="31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32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32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1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32"/>
      <c r="F5" s="2"/>
      <c r="G5" s="7"/>
      <c r="H5" s="7"/>
      <c r="I5" s="7"/>
      <c r="J5" s="7"/>
    </row>
    <row r="6" spans="1:10">
      <c r="A6" s="3" t="s">
        <v>75</v>
      </c>
      <c r="B6" s="3"/>
      <c r="C6" s="3"/>
      <c r="D6" s="3"/>
      <c r="E6" s="32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32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32"/>
      <c r="F8" s="2"/>
      <c r="G8" s="2"/>
      <c r="H8" s="2"/>
      <c r="I8" s="2"/>
      <c r="J8" s="2"/>
    </row>
    <row r="9" spans="1:10" ht="15" thickBot="1">
      <c r="A9" s="41"/>
      <c r="B9" s="41"/>
      <c r="C9" s="41"/>
      <c r="D9" s="41"/>
      <c r="E9" s="33"/>
      <c r="F9" s="41"/>
      <c r="G9" s="41"/>
      <c r="H9" s="41"/>
      <c r="I9" s="41"/>
      <c r="J9" s="2"/>
    </row>
    <row r="10" spans="1:10">
      <c r="A10" s="2"/>
      <c r="B10" s="2"/>
      <c r="C10" s="2"/>
      <c r="D10" s="2"/>
      <c r="E10" s="32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73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24" t="s">
        <v>51</v>
      </c>
    </row>
    <row r="14" spans="1:10">
      <c r="A14" s="26" t="s">
        <v>35</v>
      </c>
      <c r="G14" s="55">
        <v>120940.5</v>
      </c>
      <c r="H14" s="55"/>
      <c r="I14" s="55">
        <v>112388</v>
      </c>
    </row>
    <row r="15" spans="1:10">
      <c r="A15" s="26" t="s">
        <v>36</v>
      </c>
      <c r="G15" s="56">
        <v>26155.1</v>
      </c>
      <c r="H15" s="56"/>
      <c r="I15" s="56">
        <v>24739.5</v>
      </c>
    </row>
    <row r="16" spans="1:10" ht="16.600000000000001" customHeight="1">
      <c r="A16" s="27" t="s">
        <v>61</v>
      </c>
      <c r="G16" s="56">
        <v>11427.8</v>
      </c>
      <c r="H16" s="56"/>
      <c r="I16" s="56">
        <v>10873.1</v>
      </c>
    </row>
    <row r="17" spans="1:9">
      <c r="A17" s="26" t="s">
        <v>37</v>
      </c>
      <c r="G17" s="56">
        <v>9474.7000000000007</v>
      </c>
      <c r="H17" s="56"/>
      <c r="I17" s="56">
        <v>10891.8</v>
      </c>
    </row>
    <row r="18" spans="1:9">
      <c r="A18" s="26" t="s">
        <v>38</v>
      </c>
      <c r="G18" s="57">
        <v>4159.8</v>
      </c>
      <c r="H18" s="57"/>
      <c r="I18" s="57">
        <v>3497.7</v>
      </c>
    </row>
    <row r="19" spans="1:9">
      <c r="A19" s="23"/>
      <c r="G19" s="58">
        <f>SUM(G14:G18)</f>
        <v>172157.9</v>
      </c>
      <c r="H19" s="58"/>
      <c r="I19" s="58">
        <f>SUM(I14:I18)</f>
        <v>162390.1</v>
      </c>
    </row>
    <row r="20" spans="1:9">
      <c r="A20" s="24" t="s">
        <v>52</v>
      </c>
      <c r="G20" s="18"/>
      <c r="H20" s="18"/>
      <c r="I20" s="18"/>
    </row>
    <row r="21" spans="1:9">
      <c r="A21" s="26" t="s">
        <v>39</v>
      </c>
      <c r="G21" s="59">
        <v>46437</v>
      </c>
      <c r="H21" s="59"/>
      <c r="I21" s="59">
        <v>41085.699999999997</v>
      </c>
    </row>
    <row r="22" spans="1:9">
      <c r="A22" s="26" t="s">
        <v>40</v>
      </c>
      <c r="G22" s="59">
        <v>60553.4</v>
      </c>
      <c r="H22" s="59"/>
      <c r="I22" s="59">
        <v>57999.1</v>
      </c>
    </row>
    <row r="23" spans="1:9">
      <c r="A23" s="26" t="s">
        <v>41</v>
      </c>
      <c r="G23" s="59">
        <v>26994.3</v>
      </c>
      <c r="H23" s="59"/>
      <c r="I23" s="59">
        <v>28402.7</v>
      </c>
    </row>
    <row r="24" spans="1:9">
      <c r="A24" s="26" t="s">
        <v>54</v>
      </c>
      <c r="G24" s="60">
        <v>19942.5</v>
      </c>
      <c r="H24" s="60"/>
      <c r="I24" s="60">
        <v>18907.599999999999</v>
      </c>
    </row>
    <row r="25" spans="1:9" ht="21.05" customHeight="1">
      <c r="A25" s="24"/>
      <c r="G25" s="61">
        <f>SUM(G21:G24)</f>
        <v>153927.19999999998</v>
      </c>
      <c r="H25" s="44"/>
      <c r="I25" s="61">
        <f>SUM(I21:I24)</f>
        <v>146395.09999999998</v>
      </c>
    </row>
    <row r="26" spans="1:9" ht="13.55" customHeight="1">
      <c r="A26" s="24" t="s">
        <v>62</v>
      </c>
      <c r="G26" s="60">
        <v>10.8</v>
      </c>
      <c r="H26" s="60"/>
      <c r="I26" s="60">
        <v>16.5</v>
      </c>
    </row>
    <row r="27" spans="1:9" ht="21.05" customHeight="1">
      <c r="A27" s="22" t="s">
        <v>42</v>
      </c>
      <c r="G27" s="62">
        <f>+G19-G25-G26</f>
        <v>18219.900000000012</v>
      </c>
      <c r="H27" s="58"/>
      <c r="I27" s="62">
        <f>+I19-I25-I26</f>
        <v>15978.500000000029</v>
      </c>
    </row>
    <row r="28" spans="1:9">
      <c r="A28" s="22"/>
      <c r="G28" s="49"/>
      <c r="H28" s="49"/>
      <c r="I28" s="49"/>
    </row>
    <row r="29" spans="1:9">
      <c r="A29" s="24" t="s">
        <v>53</v>
      </c>
      <c r="G29" s="49"/>
      <c r="H29" s="49"/>
      <c r="I29" s="49"/>
    </row>
    <row r="30" spans="1:9">
      <c r="A30" s="26" t="s">
        <v>43</v>
      </c>
      <c r="G30" s="79">
        <v>429</v>
      </c>
      <c r="H30" s="63"/>
      <c r="I30" s="63">
        <v>359.2</v>
      </c>
    </row>
    <row r="31" spans="1:9">
      <c r="A31" s="26" t="s">
        <v>46</v>
      </c>
      <c r="G31" s="80">
        <v>12146.5</v>
      </c>
      <c r="H31" s="65"/>
      <c r="I31" s="64">
        <v>10392</v>
      </c>
    </row>
    <row r="32" spans="1:9" ht="18.75" customHeight="1">
      <c r="A32" s="25"/>
      <c r="G32" s="66">
        <f>SUM(G30:G31)</f>
        <v>12575.5</v>
      </c>
      <c r="H32" s="49"/>
      <c r="I32" s="66">
        <f>SUM(I30:I31)</f>
        <v>10751.2</v>
      </c>
    </row>
    <row r="33" spans="1:10">
      <c r="A33" s="25"/>
      <c r="G33" s="49"/>
      <c r="H33" s="49"/>
      <c r="I33" s="49"/>
    </row>
    <row r="34" spans="1:10">
      <c r="A34" s="22" t="s">
        <v>45</v>
      </c>
      <c r="G34" s="49">
        <f>+G27-G32</f>
        <v>5644.4000000000124</v>
      </c>
      <c r="H34" s="49"/>
      <c r="I34" s="49">
        <f>+I27-I32</f>
        <v>5227.3000000000284</v>
      </c>
    </row>
    <row r="35" spans="1:10">
      <c r="A35" s="22"/>
      <c r="G35" s="49"/>
      <c r="H35" s="49"/>
      <c r="I35" s="49"/>
    </row>
    <row r="36" spans="1:10">
      <c r="A36" s="24" t="s">
        <v>44</v>
      </c>
      <c r="G36" s="57">
        <v>1008.4</v>
      </c>
      <c r="H36" s="57"/>
      <c r="I36" s="57">
        <v>1525.4</v>
      </c>
    </row>
    <row r="37" spans="1:10" ht="10.55" customHeight="1">
      <c r="A37" s="22"/>
      <c r="G37" s="49"/>
      <c r="H37" s="49"/>
      <c r="I37" s="49"/>
    </row>
    <row r="38" spans="1:10">
      <c r="A38" s="22" t="s">
        <v>55</v>
      </c>
      <c r="G38" s="58">
        <f>G34+G36</f>
        <v>6652.800000000012</v>
      </c>
      <c r="H38" s="58"/>
      <c r="I38" s="58">
        <f>I34+I36</f>
        <v>6752.700000000028</v>
      </c>
    </row>
    <row r="39" spans="1:10">
      <c r="A39" s="22"/>
      <c r="G39" s="49"/>
      <c r="H39" s="49"/>
      <c r="I39" s="49"/>
    </row>
    <row r="40" spans="1:10">
      <c r="A40" s="24" t="s">
        <v>47</v>
      </c>
      <c r="G40" s="49">
        <v>-1858.4</v>
      </c>
      <c r="H40" s="49"/>
      <c r="I40" s="49">
        <v>-2309.6</v>
      </c>
    </row>
    <row r="41" spans="1:10" hidden="1">
      <c r="A41" s="24" t="s">
        <v>63</v>
      </c>
      <c r="G41" s="49">
        <v>0</v>
      </c>
      <c r="H41" s="49"/>
      <c r="I41" s="49">
        <v>0</v>
      </c>
    </row>
    <row r="42" spans="1:10" ht="24.8" customHeight="1" thickBot="1">
      <c r="A42" s="22" t="s">
        <v>49</v>
      </c>
      <c r="G42" s="67">
        <f>SUM(G38:G41)</f>
        <v>4794.4000000000124</v>
      </c>
      <c r="H42" s="49"/>
      <c r="I42" s="67">
        <f>SUM(I38:I41)</f>
        <v>4443.1000000000276</v>
      </c>
    </row>
    <row r="43" spans="1:10" ht="15" thickTop="1">
      <c r="I43" s="50"/>
    </row>
    <row r="44" spans="1:10">
      <c r="G44" s="35"/>
      <c r="I44" s="35"/>
    </row>
    <row r="45" spans="1:10">
      <c r="G45" s="35"/>
      <c r="I45" s="35"/>
    </row>
    <row r="46" spans="1:10">
      <c r="A46" s="40" t="s">
        <v>64</v>
      </c>
      <c r="B46" s="40" t="str">
        <f>+[1]Balances!B55</f>
        <v>Alfredo Antonio Sol Zaldivar</v>
      </c>
      <c r="G46" s="51" t="s">
        <v>65</v>
      </c>
      <c r="H46" s="50"/>
      <c r="I46" s="35"/>
    </row>
    <row r="47" spans="1:10" ht="15" customHeight="1">
      <c r="A47" s="16" t="s">
        <v>60</v>
      </c>
      <c r="B47" s="16" t="str">
        <f>+[1]Balances!B56</f>
        <v>Gerente General</v>
      </c>
      <c r="C47" s="8"/>
      <c r="D47" s="8"/>
      <c r="E47" s="9"/>
      <c r="F47" s="8"/>
      <c r="G47" s="53" t="s">
        <v>66</v>
      </c>
      <c r="H47" s="54"/>
      <c r="I47" s="43"/>
      <c r="J47" s="44"/>
    </row>
    <row r="48" spans="1:10">
      <c r="A48" s="45" t="s">
        <v>0</v>
      </c>
      <c r="B48" s="46"/>
      <c r="C48" s="46"/>
      <c r="D48" s="46"/>
      <c r="E48" s="34"/>
      <c r="F48" s="46"/>
      <c r="G48" s="46"/>
      <c r="H48" s="47"/>
      <c r="I48" s="46"/>
    </row>
    <row r="49" spans="1:10">
      <c r="A49" s="45"/>
      <c r="B49" s="46"/>
      <c r="C49" s="46"/>
      <c r="D49" s="46"/>
      <c r="E49" s="34"/>
      <c r="F49" s="46"/>
      <c r="G49" s="46"/>
      <c r="H49" s="47"/>
      <c r="I49" s="46"/>
    </row>
    <row r="50" spans="1:10" ht="15" thickBot="1">
      <c r="A50" s="41"/>
      <c r="B50" s="41"/>
      <c r="C50" s="41"/>
      <c r="D50" s="41"/>
      <c r="E50" s="33"/>
      <c r="F50" s="41"/>
      <c r="G50" s="41"/>
      <c r="H50" s="41"/>
      <c r="I50" s="41"/>
      <c r="J50" s="2"/>
    </row>
    <row r="51" spans="1:10">
      <c r="A51" s="2"/>
      <c r="B51" s="2"/>
      <c r="C51" s="2"/>
      <c r="D51" s="2"/>
      <c r="E51" s="32"/>
      <c r="F51" s="2"/>
      <c r="G51" s="2"/>
      <c r="H51" s="2"/>
      <c r="I51" s="2"/>
      <c r="J51" s="2"/>
    </row>
    <row r="56" spans="1:10">
      <c r="A56" s="40" t="s">
        <v>0</v>
      </c>
    </row>
    <row r="57" spans="1:10">
      <c r="A57" s="40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2025-01-15T21:58:26Z</cp:lastPrinted>
  <dcterms:created xsi:type="dcterms:W3CDTF">2011-01-17T20:49:33Z</dcterms:created>
  <dcterms:modified xsi:type="dcterms:W3CDTF">2025-01-15T21:59:00Z</dcterms:modified>
</cp:coreProperties>
</file>