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12. Diciembre 2024\"/>
    </mc:Choice>
  </mc:AlternateContent>
  <xr:revisionPtr revIDLastSave="0" documentId="13_ncr:1_{79CCE5A5-5BB1-4729-A626-62E57E705E7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3" l="1"/>
  <c r="E97" i="3"/>
  <c r="E96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1" i="3" l="1"/>
  <c r="E54" i="3"/>
  <c r="E38" i="3"/>
  <c r="E82" i="3" l="1"/>
  <c r="E98" i="3"/>
  <c r="E42" i="3" l="1"/>
  <c r="E28" i="3" l="1"/>
  <c r="E75" i="3"/>
  <c r="C66" i="3"/>
  <c r="E85" i="3" l="1"/>
  <c r="E90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<sst xmlns="http://schemas.openxmlformats.org/spreadsheetml/2006/main" count="75" uniqueCount="72">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</sst>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E100" sqref="E100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(150+97135.64)/1000</f>
        <v>97.285640000000001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890173.22/1000</f>
        <v>890.17322000000001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389852.47/1000</f>
        <v>389.85246999999998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24191.57/1000</f>
        <v>24.191569999999999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44362.1/1000</f>
        <v>44.362099999999998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66878.28/1000</f>
        <v>66.878280000000004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1517.7432799999999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18162.36/1000</f>
        <v>18.16236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17022.27/1000</f>
        <v>17.022269999999999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662092.07/1000</f>
        <v>662.09206999999992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47167.18/1000</f>
        <v>47.167180000000002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744.44387999999992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2262.1871599999999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112163.43/1000</f>
        <v>112.16342999999999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230454.51/1000</f>
        <v>230.45451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342.61793999999998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99368.44/1000</f>
        <v>99.368440000000007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99.368440000000007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409489.84/1000</f>
        <v>409.48984000000002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1820.2007800000001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2262.1871599999999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diciembre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266778.65/1000</f>
        <v>266.77865000000003</v>
      </c>
    </row>
    <row r="74" spans="3:5">
      <c r="C74" s="27" t="s">
        <v>43</v>
      </c>
      <c r="D74" s="27"/>
      <c r="E74" s="22">
        <f>97390.34/1000</f>
        <v>97.390339999999995</v>
      </c>
    </row>
    <row r="75" spans="3:5">
      <c r="C75" s="27"/>
      <c r="D75" s="27"/>
      <c r="E75" s="29">
        <f>SUM(E73:E74)</f>
        <v>364.16899000000001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102860.2/1000</f>
        <v>102.86019999999999</v>
      </c>
    </row>
    <row r="79" spans="3:5">
      <c r="C79" s="27" t="s">
        <v>47</v>
      </c>
      <c r="D79" s="27"/>
      <c r="E79" s="54">
        <f>130958.22/1000</f>
        <v>130.95822000000001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9463.41/1000</f>
        <v>9.4634099999999997</v>
      </c>
    </row>
    <row r="82" spans="3:5">
      <c r="C82" s="27"/>
      <c r="D82" s="27"/>
      <c r="E82" s="38">
        <f>SUM(E78:E81)</f>
        <v>243.28183000000001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120.88715999999999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10851.32/1000</f>
        <v>10.851319999999999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131.73847999999998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66.49/1000</f>
        <v>6.6489999999999994E-2</v>
      </c>
    </row>
    <row r="94" spans="3:5">
      <c r="C94" s="27" t="s">
        <v>57</v>
      </c>
      <c r="D94" s="27"/>
      <c r="E94" s="8">
        <f>1062.6/1000</f>
        <v>1.0626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16205.11/1000</f>
        <v>16.205110000000001</v>
      </c>
    </row>
    <row r="97" spans="3:6">
      <c r="C97" s="27" t="s">
        <v>66</v>
      </c>
      <c r="D97" s="27"/>
      <c r="E97" s="22">
        <f>77390.94/1000</f>
        <v>77.390940000000001</v>
      </c>
    </row>
    <row r="98" spans="3:6">
      <c r="C98" s="27"/>
      <c r="D98" s="27"/>
      <c r="E98" s="32">
        <f>+E93+E94+E97</f>
        <v>78.520030000000006</v>
      </c>
      <c r="F98" s="44"/>
    </row>
    <row r="99" spans="3:6" ht="13">
      <c r="C99" s="30" t="s">
        <v>58</v>
      </c>
      <c r="D99" s="27"/>
      <c r="E99" s="39">
        <f>+E90-E98+E96</f>
        <v>69.423559999999981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2025-01-16T17:02:39Z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