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Edo de Resultados" sheetId="2" r:id="rId5"/>
  </sheets>
  <definedNames/>
  <calcPr/>
</workbook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<sst xmlns="http://schemas.openxmlformats.org/spreadsheetml/2006/main" count="99" uniqueCount="68">
  <si>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</si>
  <si>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</si>
  <si>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</si>
  <si>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</si>
  <si>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octubre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</si>
  <si>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</si>
  <si>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</si>
  <si>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</si>
  <si>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</si>
  <si>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</si>
  <si>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</si>
  <si>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</si>
  <si>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</si>
  <si>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</si>
  <si>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</si>
  <si>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</si>
  <si>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</si>
  <si>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</si>
  <si>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</si>
  <si>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</si>
  <si>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</si>
  <si>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</si>
  <si>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</si>
  <si>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</si>
  <si>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</si>
  <si>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</si>
  <si>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</si>
  <si>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</si>
  <si>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</si>
  <si>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</si>
  <si>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</si>
  <si>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</si>
  <si>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</si>
  <si>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</si>
  <si>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</si>
  <si>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</si>
  <si>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</si>
  <si>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</si>
  <si>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</si>
  <si>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</si>
  <si>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</si>
  <si>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</si>
  <si>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</si>
  <si>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</si>
  <si>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</si>
  <si>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octubre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</si>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</sst>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,##0.0000000000000_);\(#,##0.0000000000000\)"/>
  </numFmts>
  <fonts count="9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sz val="10.0"/>
      <color rgb="FF000000"/>
      <name val="ARIAL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Font="1"/>
    <xf borderId="1" fillId="0" fontId="2" numFmtId="39" xfId="0" applyBorder="1" applyFont="1" applyNumberFormat="1"/>
    <xf borderId="0" fillId="0" fontId="2" numFmtId="39" xfId="0" applyFont="1" applyNumberFormat="1"/>
    <xf borderId="0" fillId="0" fontId="2" numFmtId="39" xfId="0" applyAlignment="1" applyFont="1" applyNumberFormat="1">
      <alignment readingOrder="0"/>
    </xf>
    <xf borderId="1" fillId="0" fontId="2" numFmtId="39" xfId="0" applyAlignment="1" applyBorder="1" applyFont="1" applyNumberFormat="1">
      <alignment readingOrder="0"/>
    </xf>
    <xf borderId="0" fillId="0" fontId="2" numFmtId="3" xfId="0" applyFont="1" applyNumberFormat="1"/>
    <xf borderId="2" fillId="0" fontId="2" numFmtId="39" xfId="0" applyBorder="1" applyFont="1" applyNumberFormat="1"/>
    <xf borderId="0" fillId="0" fontId="2" numFmtId="37" xfId="0" applyFont="1" applyNumberFormat="1"/>
    <xf borderId="0" fillId="0" fontId="5" numFmtId="0" xfId="0" applyAlignment="1" applyFont="1">
      <alignment horizontal="center"/>
    </xf>
    <xf borderId="0" fillId="0" fontId="6" numFmtId="39" xfId="0" applyFont="1" applyNumberFormat="1"/>
    <xf borderId="0" fillId="0" fontId="7" numFmtId="4" xfId="0" applyAlignment="1" applyFont="1" applyNumberFormat="1">
      <alignment readingOrder="0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 vertical="top"/>
    </xf>
    <xf borderId="0" fillId="0" fontId="2" numFmtId="164" xfId="0" applyFont="1" applyNumberFormat="1"/>
    <xf borderId="1" fillId="0" fontId="2" numFmtId="39" xfId="0" applyAlignment="1" applyBorder="1" applyFont="1" applyNumberFormat="1">
      <alignment horizontal="right"/>
    </xf>
    <xf borderId="0" fillId="0" fontId="2" numFmtId="39" xfId="0" applyAlignment="1" applyFont="1" applyNumberFormat="1">
      <alignment horizontal="right"/>
    </xf>
    <xf borderId="3" fillId="0" fontId="2" numFmtId="39" xfId="0" applyBorder="1" applyFont="1" applyNumberForma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1" fillId="0" fontId="2" numFmtId="4" xfId="0" applyAlignment="1" applyBorder="1" applyFont="1" applyNumberFormat="1">
      <alignment readingOrder="0"/>
    </xf>
    <xf borderId="0" fillId="0" fontId="7" numFmtId="4" xfId="0" applyAlignment="1" applyFont="1" applyNumberFormat="1">
      <alignment vertical="top"/>
    </xf>
    <xf borderId="0" fillId="0" fontId="2" numFmtId="1" xfId="0" applyFont="1" applyNumberFormat="1"/>
    <xf borderId="2" fillId="0" fontId="1" numFmtId="39" xfId="0" applyAlignment="1" applyBorder="1" applyFont="1" applyNumberFormat="1">
      <alignment horizontal="right"/>
    </xf>
    <xf borderId="0" fillId="0" fontId="2" numFmtId="165" xfId="0" applyFont="1" applyNumberFormat="1"/>
    <xf borderId="4" fillId="0" fontId="1" numFmtId="39" xfId="0" applyBorder="1" applyFont="1" applyNumberFormat="1"/>
    <xf borderId="0" fillId="0" fontId="2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1.71"/>
    <col customWidth="1" min="3" max="3" width="2.71"/>
    <col customWidth="1" min="4" max="4" width="2.0"/>
    <col customWidth="1" min="5" max="5" width="42.43"/>
    <col customWidth="1" hidden="1" min="6" max="6" width="4.86"/>
    <col customWidth="1" min="7" max="7" width="8.29"/>
    <col customWidth="1" min="8" max="8" width="23.71"/>
    <col customWidth="1" hidden="1" min="9" max="9" width="3.71"/>
    <col customWidth="1" min="10" max="11" width="11.43"/>
    <col customWidth="1" min="12" max="26" width="10.71"/>
  </cols>
  <sheetData>
    <row r="1" ht="11.25" customHeight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1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1" t="s">
        <v>2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 t="s">
        <v>3</v>
      </c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5" t="s">
        <v>4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1" t="s">
        <v>5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3"/>
      <c r="B7" s="3"/>
      <c r="C7" s="3"/>
      <c r="D7" s="3"/>
      <c r="E7" s="3"/>
      <c r="F7" s="3"/>
      <c r="G7" s="3"/>
      <c r="H7" s="3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7" t="s">
        <v>6</v>
      </c>
      <c r="B8" s="3"/>
      <c r="C8" s="3"/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2" t="s">
        <v>7</v>
      </c>
      <c r="B9" s="3"/>
      <c r="C9" s="3"/>
      <c r="D9" s="3"/>
      <c r="E9" s="9"/>
      <c r="F9" s="8"/>
      <c r="G9" s="3"/>
      <c r="H9" s="10">
        <f>SUM(H10:H14)</f>
        <v>333226.71</v>
      </c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3"/>
      <c r="B10" s="3" t="s">
        <v>8</v>
      </c>
      <c r="C10" s="3"/>
      <c r="D10" s="3"/>
      <c r="E10" s="3"/>
      <c r="F10" s="8">
        <v>4.0</v>
      </c>
      <c r="G10" s="3"/>
      <c r="H10" s="12">
        <v>305548.84</v>
      </c>
      <c r="I10" s="11"/>
      <c r="J10" s="3"/>
      <c r="K10" s="3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3"/>
      <c r="B11" s="3" t="s">
        <v>10</v>
      </c>
      <c r="C11" s="3"/>
      <c r="D11" s="3"/>
      <c r="E11" s="3"/>
      <c r="F11" s="8"/>
      <c r="G11" s="3"/>
      <c r="H11" s="12">
        <v>13042.78</v>
      </c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3"/>
      <c r="B12" s="3" t="s">
        <v>11</v>
      </c>
      <c r="C12" s="3"/>
      <c r="D12" s="3"/>
      <c r="E12" s="3"/>
      <c r="F12" s="8">
        <v>6.0</v>
      </c>
      <c r="G12" s="3"/>
      <c r="H12" s="12">
        <v>7124.19</v>
      </c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 t="s">
        <v>12</v>
      </c>
      <c r="C13" s="3"/>
      <c r="D13" s="3"/>
      <c r="E13" s="3"/>
      <c r="F13" s="8"/>
      <c r="G13" s="3"/>
      <c r="H13" s="12">
        <v>6900.9</v>
      </c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"/>
      <c r="B14" s="3" t="s">
        <v>13</v>
      </c>
      <c r="C14" s="3"/>
      <c r="D14" s="3"/>
      <c r="E14" s="3"/>
      <c r="F14" s="8"/>
      <c r="G14" s="3"/>
      <c r="H14" s="13">
        <v>610.0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3"/>
      <c r="C15" s="3"/>
      <c r="D15" s="3"/>
      <c r="E15" s="3"/>
      <c r="F15" s="8"/>
      <c r="G15" s="3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2" t="s">
        <v>14</v>
      </c>
      <c r="B16" s="3"/>
      <c r="C16" s="3"/>
      <c r="D16" s="3"/>
      <c r="E16" s="3"/>
      <c r="F16" s="8"/>
      <c r="G16" s="3"/>
      <c r="H16" s="10">
        <f>+H17+H18</f>
        <v>103454.53</v>
      </c>
      <c r="I16" s="11"/>
      <c r="J16" s="3"/>
      <c r="K16" s="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3"/>
      <c r="B17" s="3" t="s">
        <v>15</v>
      </c>
      <c r="C17" s="3"/>
      <c r="D17" s="3"/>
      <c r="E17" s="3"/>
      <c r="F17" s="8">
        <v>5.0</v>
      </c>
      <c r="G17" s="3"/>
      <c r="H17" s="11">
        <v>102000.41</v>
      </c>
      <c r="I17" s="11"/>
      <c r="J17" s="3" t="s">
        <v>9</v>
      </c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3"/>
      <c r="B18" s="3" t="s">
        <v>16</v>
      </c>
      <c r="C18" s="3"/>
      <c r="D18" s="3"/>
      <c r="E18" s="3"/>
      <c r="F18" s="8">
        <v>7.0</v>
      </c>
      <c r="G18" s="3"/>
      <c r="H18" s="12">
        <v>1454.12</v>
      </c>
      <c r="I18" s="11"/>
      <c r="J18" s="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2" t="s">
        <v>17</v>
      </c>
      <c r="B19" s="3"/>
      <c r="C19" s="3"/>
      <c r="D19" s="3"/>
      <c r="E19" s="3"/>
      <c r="F19" s="8"/>
      <c r="G19" s="3"/>
      <c r="H19" s="15">
        <f>+H9+H16</f>
        <v>436681.24</v>
      </c>
      <c r="I19" s="11"/>
      <c r="J19" s="14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"/>
      <c r="B20" s="3"/>
      <c r="C20" s="3"/>
      <c r="D20" s="3"/>
      <c r="E20" s="3"/>
      <c r="F20" s="8"/>
      <c r="G20" s="3"/>
      <c r="H20" s="11"/>
      <c r="I20" s="11"/>
      <c r="J20" s="14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7" t="s">
        <v>18</v>
      </c>
      <c r="B21" s="3"/>
      <c r="C21" s="3"/>
      <c r="D21" s="3"/>
      <c r="E21" s="3"/>
      <c r="F21" s="17"/>
      <c r="G21" s="9"/>
      <c r="H21" s="18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2" t="s">
        <v>19</v>
      </c>
      <c r="B22" s="3"/>
      <c r="C22" s="3"/>
      <c r="D22" s="3"/>
      <c r="E22" s="3"/>
      <c r="F22" s="8"/>
      <c r="G22" s="3"/>
      <c r="H22" s="10">
        <f>SUM(H23:H25)</f>
        <v>3518.73</v>
      </c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3"/>
      <c r="B23" s="3" t="s">
        <v>20</v>
      </c>
      <c r="C23" s="3"/>
      <c r="D23" s="3"/>
      <c r="E23" s="3"/>
      <c r="F23" s="8"/>
      <c r="G23" s="3"/>
      <c r="H23" s="19">
        <v>3518.24</v>
      </c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3"/>
      <c r="B24" s="3" t="s">
        <v>21</v>
      </c>
      <c r="C24" s="3"/>
      <c r="D24" s="3"/>
      <c r="E24" s="3"/>
      <c r="F24" s="8"/>
      <c r="G24" s="3"/>
      <c r="H24" s="12">
        <v>0.49</v>
      </c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20"/>
      <c r="B25" s="3" t="s">
        <v>22</v>
      </c>
      <c r="C25" s="3"/>
      <c r="D25" s="3"/>
      <c r="E25" s="3"/>
      <c r="F25" s="8">
        <v>6.0</v>
      </c>
      <c r="G25" s="3"/>
      <c r="H25" s="19">
        <v>0.0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1.25" customHeight="1">
      <c r="A26" s="2" t="s">
        <v>23</v>
      </c>
      <c r="B26" s="3"/>
      <c r="C26" s="3"/>
      <c r="D26" s="3"/>
      <c r="E26" s="3"/>
      <c r="F26" s="8"/>
      <c r="G26" s="3"/>
      <c r="H26" s="15">
        <f>SUM(H23:H25)</f>
        <v>3518.73</v>
      </c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"/>
      <c r="B27" s="3"/>
      <c r="C27" s="3"/>
      <c r="D27" s="3"/>
      <c r="E27" s="3"/>
      <c r="F27" s="8"/>
      <c r="G27" s="3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2" t="s">
        <v>24</v>
      </c>
      <c r="B28" s="3"/>
      <c r="C28" s="3"/>
      <c r="D28" s="3"/>
      <c r="E28" s="21"/>
      <c r="F28" s="8"/>
      <c r="G28" s="3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2" t="s">
        <v>25</v>
      </c>
      <c r="B29" s="3"/>
      <c r="C29" s="3"/>
      <c r="D29" s="3"/>
      <c r="E29" s="3"/>
      <c r="F29" s="8"/>
      <c r="G29" s="3"/>
      <c r="H29" s="10">
        <f>+H30</f>
        <v>325176</v>
      </c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3" t="s">
        <v>26</v>
      </c>
      <c r="C30" s="3"/>
      <c r="D30" s="3"/>
      <c r="E30" s="3"/>
      <c r="F30" s="8" t="s">
        <v>27</v>
      </c>
      <c r="G30" s="3"/>
      <c r="H30" s="11">
        <v>325176.0</v>
      </c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8"/>
      <c r="G31" s="3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2" t="s">
        <v>28</v>
      </c>
      <c r="B32" s="3"/>
      <c r="C32" s="3"/>
      <c r="D32" s="3"/>
      <c r="E32" s="3"/>
      <c r="F32" s="8"/>
      <c r="G32" s="3"/>
      <c r="H32" s="10">
        <f>H33</f>
        <v>13929.61</v>
      </c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3" t="s">
        <v>29</v>
      </c>
      <c r="C33" s="3"/>
      <c r="D33" s="3"/>
      <c r="E33" s="3"/>
      <c r="F33" s="8">
        <v>12.0</v>
      </c>
      <c r="G33" s="3"/>
      <c r="H33" s="11">
        <f>6143.82+339.33+456.87+957.44+1273.68+1676.45+1513.9+1568.12</f>
        <v>13929.61</v>
      </c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3"/>
      <c r="C34" s="3"/>
      <c r="D34" s="3"/>
      <c r="E34" s="3"/>
      <c r="F34" s="8"/>
      <c r="G34" s="3"/>
      <c r="H34" s="11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2" t="s">
        <v>30</v>
      </c>
      <c r="B35" s="3"/>
      <c r="C35" s="3"/>
      <c r="D35" s="3"/>
      <c r="E35" s="3"/>
      <c r="F35" s="8"/>
      <c r="G35" s="3"/>
      <c r="H35" s="10">
        <f>H36</f>
        <v>0</v>
      </c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2"/>
      <c r="B36" s="3" t="s">
        <v>31</v>
      </c>
      <c r="C36" s="3"/>
      <c r="D36" s="3"/>
      <c r="E36" s="3"/>
      <c r="F36" s="8" t="s">
        <v>32</v>
      </c>
      <c r="G36" s="3"/>
      <c r="H36" s="11">
        <v>0.0</v>
      </c>
      <c r="I36" s="11"/>
      <c r="J36" s="3" t="s">
        <v>9</v>
      </c>
      <c r="K36" s="22" t="s">
        <v>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"/>
      <c r="B37" s="3"/>
      <c r="C37" s="3"/>
      <c r="D37" s="3"/>
      <c r="E37" s="3"/>
      <c r="F37" s="8"/>
      <c r="G37" s="3"/>
      <c r="H37" s="11"/>
      <c r="I37" s="11"/>
      <c r="J37" s="3"/>
      <c r="K37" s="2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2" t="s">
        <v>33</v>
      </c>
      <c r="B38" s="3"/>
      <c r="C38" s="3"/>
      <c r="D38" s="3"/>
      <c r="E38" s="3"/>
      <c r="F38" s="8">
        <v>12.0</v>
      </c>
      <c r="G38" s="3"/>
      <c r="H38" s="23">
        <f>+H39+H40</f>
        <v>94056.9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20" t="s">
        <v>34</v>
      </c>
      <c r="C39" s="3"/>
      <c r="D39" s="3"/>
      <c r="E39" s="3"/>
      <c r="F39" s="8"/>
      <c r="G39" s="3"/>
      <c r="H39" s="12">
        <v>44864.96</v>
      </c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 t="s">
        <v>35</v>
      </c>
      <c r="C40" s="3"/>
      <c r="D40" s="3"/>
      <c r="E40" s="3"/>
      <c r="F40" s="8"/>
      <c r="G40" s="3"/>
      <c r="H40" s="11">
        <f>'Edo de Resultados'!I38</f>
        <v>49191.94</v>
      </c>
      <c r="I40" s="11"/>
      <c r="J40" s="3"/>
      <c r="K40" s="16" t="s">
        <v>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2" t="s">
        <v>36</v>
      </c>
      <c r="B41" s="3"/>
      <c r="C41" s="3"/>
      <c r="D41" s="3"/>
      <c r="E41" s="3"/>
      <c r="F41" s="8"/>
      <c r="G41" s="3"/>
      <c r="H41" s="25">
        <f>H29+H32+H35+H38</f>
        <v>433162.51</v>
      </c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2" t="s">
        <v>37</v>
      </c>
      <c r="B42" s="3"/>
      <c r="C42" s="3"/>
      <c r="D42" s="3"/>
      <c r="E42" s="3"/>
      <c r="F42" s="8"/>
      <c r="G42" s="3"/>
      <c r="H42" s="15">
        <f>H22+H29+H32+H35+H38</f>
        <v>436681.24</v>
      </c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3"/>
      <c r="D43" s="3"/>
      <c r="E43" s="3"/>
      <c r="F43" s="8"/>
      <c r="G43" s="3"/>
      <c r="H43" s="16"/>
      <c r="I43" s="16"/>
      <c r="J43" s="3"/>
      <c r="K43" s="11">
        <f>H19-H42</f>
        <v>0.0000000001164153218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3"/>
      <c r="D44" s="3"/>
      <c r="E44" s="3"/>
      <c r="F44" s="8"/>
      <c r="G44" s="3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3"/>
      <c r="D45" s="3"/>
      <c r="E45" s="3"/>
      <c r="F45" s="8"/>
      <c r="G45" s="3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2"/>
      <c r="B46" s="3"/>
      <c r="C46" s="26" t="s">
        <v>38</v>
      </c>
      <c r="F46" s="8"/>
      <c r="G46" s="1" t="s">
        <v>39</v>
      </c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2"/>
      <c r="B47" s="3"/>
      <c r="C47" s="27" t="s">
        <v>40</v>
      </c>
      <c r="F47" s="8"/>
      <c r="G47" s="8" t="s">
        <v>41</v>
      </c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2"/>
      <c r="B48" s="3"/>
      <c r="C48" s="3"/>
      <c r="D48" s="3"/>
      <c r="E48" s="3"/>
      <c r="F48" s="8"/>
      <c r="G48" s="3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2"/>
      <c r="B49" s="3"/>
      <c r="C49" s="3"/>
      <c r="D49" s="3"/>
      <c r="E49" s="3"/>
      <c r="F49" s="8"/>
      <c r="G49" s="3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1" t="s">
        <v>42</v>
      </c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28" t="s">
        <v>43</v>
      </c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"/>
      <c r="F52" s="8"/>
      <c r="G52" s="3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2"/>
      <c r="C53" s="3"/>
      <c r="D53" s="3"/>
      <c r="E53" s="3"/>
      <c r="F53" s="8"/>
      <c r="G53" s="3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8"/>
      <c r="G54" s="3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2"/>
      <c r="B55" s="3"/>
      <c r="C55" s="3"/>
      <c r="D55" s="3"/>
      <c r="E55" s="3"/>
      <c r="F55" s="8"/>
      <c r="G55" s="3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C46:E46"/>
    <mergeCell ref="C47:E47"/>
    <mergeCell ref="G47:H47"/>
    <mergeCell ref="A50:H50"/>
    <mergeCell ref="A51:H51"/>
    <mergeCell ref="A1:H1"/>
    <mergeCell ref="A2:H2"/>
    <mergeCell ref="A3:H3"/>
    <mergeCell ref="A4:H4"/>
    <mergeCell ref="A5:H5"/>
    <mergeCell ref="A6:H6"/>
    <mergeCell ref="G46:H46"/>
  </mergeCells>
  <printOptions horizontalCentered="1" verticalCentered="1"/>
  <pageMargins bottom="0.8661417322834646" footer="0.0" header="0.0" left="0.984251968503937" right="0.984251968503937" top="0.8661417322834646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4.43" defaultRowHeight="15.0"/>
  <cols>
    <col customWidth="1" min="1" max="2" width="5.57"/>
    <col customWidth="1" min="3" max="4" width="11.43"/>
    <col customWidth="1" min="5" max="5" width="23.14"/>
    <col customWidth="1" min="6" max="6" width="2.71"/>
    <col customWidth="1" hidden="1" min="7" max="7" width="5.29"/>
    <col customWidth="1" hidden="1" min="8" max="8" width="7.14"/>
    <col customWidth="1" min="9" max="9" width="16.57"/>
    <col customWidth="1" min="10" max="10" width="6.57"/>
    <col customWidth="1" min="11" max="11" width="11.86"/>
    <col customWidth="1" min="12" max="12" width="17.43"/>
    <col customWidth="1" min="13" max="13" width="11.43"/>
    <col customWidth="1" min="14" max="26" width="10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26" t="s">
        <v>44</v>
      </c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27" t="s">
        <v>1</v>
      </c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26" t="s">
        <v>2</v>
      </c>
      <c r="J5" s="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7" t="s">
        <v>3</v>
      </c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1" t="s">
        <v>45</v>
      </c>
      <c r="J7" s="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7" t="s">
        <v>5</v>
      </c>
      <c r="J8" s="3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7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" t="s">
        <v>46</v>
      </c>
      <c r="B10" s="3"/>
      <c r="C10" s="3"/>
      <c r="D10" s="3"/>
      <c r="E10" s="3"/>
      <c r="F10" s="3"/>
      <c r="G10" s="3"/>
      <c r="H10" s="3"/>
      <c r="I10" s="10">
        <f>+I11+I12+I13</f>
        <v>136000</v>
      </c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3"/>
      <c r="B11" s="3" t="s">
        <v>47</v>
      </c>
      <c r="C11" s="3"/>
      <c r="D11" s="3"/>
      <c r="E11" s="3"/>
      <c r="F11" s="3"/>
      <c r="G11" s="8"/>
      <c r="H11" s="3"/>
      <c r="I11" s="12">
        <v>0.0</v>
      </c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">
        <v>48</v>
      </c>
      <c r="C12" s="3"/>
      <c r="D12" s="3"/>
      <c r="E12" s="3"/>
      <c r="F12" s="3"/>
      <c r="G12" s="8">
        <v>13.0</v>
      </c>
      <c r="H12" s="3"/>
      <c r="I12" s="12">
        <v>129000.0</v>
      </c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">
        <v>49</v>
      </c>
      <c r="C13" s="3"/>
      <c r="D13" s="3"/>
      <c r="E13" s="3"/>
      <c r="F13" s="3"/>
      <c r="G13" s="8"/>
      <c r="H13" s="3"/>
      <c r="I13" s="13">
        <v>7000.0</v>
      </c>
      <c r="J13" s="11"/>
      <c r="K13" s="3"/>
      <c r="L13" s="3" t="s">
        <v>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3"/>
      <c r="C14" s="3"/>
      <c r="D14" s="3"/>
      <c r="E14" s="3"/>
      <c r="F14" s="3"/>
      <c r="G14" s="8"/>
      <c r="H14" s="3"/>
      <c r="I14" s="11"/>
      <c r="J14" s="1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 t="s">
        <v>50</v>
      </c>
      <c r="B15" s="3"/>
      <c r="C15" s="3"/>
      <c r="D15" s="3"/>
      <c r="E15" s="3"/>
      <c r="F15" s="3"/>
      <c r="G15" s="8"/>
      <c r="H15" s="3"/>
      <c r="I15" s="10">
        <f>+I16+I18</f>
        <v>111157.54</v>
      </c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">
        <v>51</v>
      </c>
      <c r="C16" s="3"/>
      <c r="D16" s="3"/>
      <c r="E16" s="3"/>
      <c r="F16" s="3"/>
      <c r="G16" s="8"/>
      <c r="H16" s="3"/>
      <c r="I16" s="12">
        <v>3661.2</v>
      </c>
      <c r="J16" s="11"/>
      <c r="K16" s="3"/>
      <c r="L16" s="3"/>
      <c r="M16" s="3" t="s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">
        <v>52</v>
      </c>
      <c r="C17" s="3"/>
      <c r="D17" s="3"/>
      <c r="E17" s="3"/>
      <c r="F17" s="3"/>
      <c r="G17" s="8"/>
      <c r="H17" s="3"/>
      <c r="I17" s="12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">
        <v>53</v>
      </c>
      <c r="C18" s="3"/>
      <c r="D18" s="3"/>
      <c r="E18" s="3"/>
      <c r="F18" s="3"/>
      <c r="G18" s="8" t="s">
        <v>54</v>
      </c>
      <c r="H18" s="3"/>
      <c r="I18" s="32">
        <f>106594.48+119+782.86</f>
        <v>107496.34</v>
      </c>
      <c r="J18" s="11"/>
      <c r="K18" s="33"/>
      <c r="L18" s="3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8"/>
      <c r="H19" s="3"/>
      <c r="I19" s="11"/>
      <c r="J19" s="11"/>
      <c r="K19" s="33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2" t="s">
        <v>55</v>
      </c>
      <c r="B20" s="3"/>
      <c r="C20" s="3"/>
      <c r="D20" s="3"/>
      <c r="E20" s="3"/>
      <c r="F20" s="3"/>
      <c r="G20" s="8"/>
      <c r="H20" s="3"/>
      <c r="I20" s="11">
        <f>+I10-I15</f>
        <v>24842.46</v>
      </c>
      <c r="J20" s="11"/>
      <c r="K20" s="33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" t="s">
        <v>56</v>
      </c>
      <c r="B21" s="3"/>
      <c r="C21" s="3"/>
      <c r="D21" s="3"/>
      <c r="E21" s="3"/>
      <c r="F21" s="3"/>
      <c r="G21" s="8"/>
      <c r="H21" s="3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8"/>
      <c r="H22" s="3"/>
      <c r="I22" s="11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" t="s">
        <v>57</v>
      </c>
      <c r="B23" s="3"/>
      <c r="C23" s="3"/>
      <c r="D23" s="3"/>
      <c r="E23" s="3"/>
      <c r="F23" s="3"/>
      <c r="G23" s="8"/>
      <c r="H23" s="3"/>
      <c r="I23" s="10">
        <f>I24</f>
        <v>24349.48</v>
      </c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3"/>
      <c r="B24" s="3" t="s">
        <v>58</v>
      </c>
      <c r="C24" s="3"/>
      <c r="D24" s="3"/>
      <c r="E24" s="3"/>
      <c r="F24" s="3"/>
      <c r="G24" s="8"/>
      <c r="H24" s="3"/>
      <c r="I24" s="13">
        <v>24349.48</v>
      </c>
      <c r="J24" s="11"/>
      <c r="K24" s="11" t="s">
        <v>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8"/>
      <c r="H25" s="3"/>
      <c r="I25" s="11"/>
      <c r="J25" s="11"/>
      <c r="K25" s="3"/>
      <c r="L25" s="16" t="s"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2" t="s">
        <v>59</v>
      </c>
      <c r="B26" s="3"/>
      <c r="C26" s="3"/>
      <c r="D26" s="3"/>
      <c r="E26" s="3"/>
      <c r="F26" s="3"/>
      <c r="G26" s="8"/>
      <c r="H26" s="3"/>
      <c r="I26" s="10">
        <f>+I20+I23</f>
        <v>49191.94</v>
      </c>
      <c r="J26" s="11"/>
      <c r="K26" s="3"/>
      <c r="L26" s="3"/>
      <c r="M26" s="3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8"/>
      <c r="H27" s="3"/>
      <c r="I27" s="11"/>
      <c r="J27" s="11"/>
      <c r="K27" s="3"/>
      <c r="L27" s="11" t="s">
        <v>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" t="s">
        <v>60</v>
      </c>
      <c r="B28" s="3"/>
      <c r="C28" s="3"/>
      <c r="D28" s="3"/>
      <c r="E28" s="3"/>
      <c r="F28" s="3"/>
      <c r="G28" s="8"/>
      <c r="H28" s="3"/>
      <c r="I28" s="10">
        <f>+I29</f>
        <v>0</v>
      </c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 t="s">
        <v>61</v>
      </c>
      <c r="C29" s="3"/>
      <c r="D29" s="3"/>
      <c r="E29" s="3"/>
      <c r="F29" s="3"/>
      <c r="G29" s="8">
        <v>6.0</v>
      </c>
      <c r="H29" s="3"/>
      <c r="I29" s="10">
        <v>0.0</v>
      </c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8"/>
      <c r="H30" s="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9.75" customHeight="1">
      <c r="A31" s="3"/>
      <c r="B31" s="3"/>
      <c r="C31" s="3"/>
      <c r="D31" s="3"/>
      <c r="E31" s="3"/>
      <c r="F31" s="3"/>
      <c r="G31" s="8"/>
      <c r="H31" s="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" t="s">
        <v>62</v>
      </c>
      <c r="B32" s="3"/>
      <c r="C32" s="3"/>
      <c r="D32" s="3"/>
      <c r="E32" s="3"/>
      <c r="F32" s="3"/>
      <c r="G32" s="8"/>
      <c r="H32" s="3"/>
      <c r="I32" s="35">
        <f>+I26-I28</f>
        <v>49191.94</v>
      </c>
      <c r="J32" s="11"/>
      <c r="K32" s="3"/>
      <c r="L32" s="36" t="s">
        <v>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"/>
      <c r="B33" s="2" t="s">
        <v>63</v>
      </c>
      <c r="C33" s="3"/>
      <c r="D33" s="3"/>
      <c r="E33" s="3"/>
      <c r="F33" s="3"/>
      <c r="G33" s="8"/>
      <c r="H33" s="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"/>
      <c r="B34" s="3" t="s">
        <v>64</v>
      </c>
      <c r="C34" s="3"/>
      <c r="D34" s="3"/>
      <c r="E34" s="3"/>
      <c r="F34" s="3"/>
      <c r="G34" s="8">
        <v>12.0</v>
      </c>
      <c r="H34" s="3"/>
      <c r="I34" s="11">
        <f>I32*0%</f>
        <v>0</v>
      </c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 t="s">
        <v>65</v>
      </c>
      <c r="C35" s="3"/>
      <c r="D35" s="3"/>
      <c r="E35" s="3"/>
      <c r="F35" s="3"/>
      <c r="G35" s="8"/>
      <c r="H35" s="3"/>
      <c r="I35" s="10"/>
      <c r="J35" s="11"/>
      <c r="K35" s="3"/>
      <c r="L35" s="11" t="s">
        <v>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customHeight="1">
      <c r="A36" s="3"/>
      <c r="B36" s="3"/>
      <c r="C36" s="3"/>
      <c r="D36" s="3"/>
      <c r="E36" s="3"/>
      <c r="F36" s="3"/>
      <c r="G36" s="8"/>
      <c r="H36" s="3"/>
      <c r="I36" s="11"/>
      <c r="J36" s="11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4.5" customHeight="1">
      <c r="A37" s="3"/>
      <c r="B37" s="3"/>
      <c r="C37" s="3"/>
      <c r="D37" s="3"/>
      <c r="E37" s="3"/>
      <c r="F37" s="3"/>
      <c r="G37" s="8"/>
      <c r="H37" s="3"/>
      <c r="I37" s="11"/>
      <c r="J37" s="11"/>
      <c r="K37" s="3"/>
      <c r="L37" s="1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66</v>
      </c>
      <c r="B38" s="3"/>
      <c r="C38" s="3"/>
      <c r="D38" s="3"/>
      <c r="E38" s="3"/>
      <c r="F38" s="3"/>
      <c r="G38" s="8"/>
      <c r="H38" s="3"/>
      <c r="I38" s="37">
        <f>+I32-I34-I35</f>
        <v>49191.94</v>
      </c>
      <c r="J38" s="11"/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customHeight="1">
      <c r="A39" s="3"/>
      <c r="B39" s="3"/>
      <c r="C39" s="3"/>
      <c r="D39" s="3"/>
      <c r="E39" s="3"/>
      <c r="F39" s="3"/>
      <c r="G39" s="8"/>
      <c r="H39" s="3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8"/>
      <c r="I40" s="38"/>
      <c r="J40" s="3"/>
      <c r="K40" s="3"/>
      <c r="L40" s="2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8"/>
      <c r="I41" s="38"/>
      <c r="J41" s="3"/>
      <c r="K41" s="3"/>
      <c r="L41" s="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8"/>
      <c r="I42" s="38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 t="s">
        <v>38</v>
      </c>
      <c r="E43" s="1" t="s">
        <v>39</v>
      </c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8" t="s">
        <v>40</v>
      </c>
      <c r="E44" s="8" t="s">
        <v>41</v>
      </c>
      <c r="J44" s="3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11"/>
      <c r="H45" s="11"/>
      <c r="I45" s="38"/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2"/>
      <c r="D46" s="2"/>
      <c r="E46" s="2"/>
      <c r="F46" s="2"/>
      <c r="G46" s="2"/>
      <c r="H46" s="2"/>
      <c r="I46" s="2"/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 t="s">
        <v>42</v>
      </c>
      <c r="J47" s="3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8" t="s">
        <v>43</v>
      </c>
      <c r="J48" s="3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 t="s">
        <v>9</v>
      </c>
      <c r="C49" s="2" t="s">
        <v>9</v>
      </c>
      <c r="D49" s="3"/>
      <c r="E49" s="3"/>
      <c r="F49" s="8"/>
      <c r="G49" s="3"/>
      <c r="H49" s="11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8" t="s">
        <v>9</v>
      </c>
      <c r="E50" s="3"/>
      <c r="F50" s="8"/>
      <c r="G50" s="3"/>
      <c r="H50" s="11"/>
      <c r="I50" s="3"/>
      <c r="J50" s="3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2" t="s">
        <v>67</v>
      </c>
      <c r="D51" s="3" t="s">
        <v>9</v>
      </c>
      <c r="E51" s="8" t="s">
        <v>9</v>
      </c>
      <c r="F51" s="8"/>
      <c r="G51" s="3"/>
      <c r="H51" s="11"/>
      <c r="I51" s="3"/>
      <c r="J51" s="3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2" t="s">
        <v>67</v>
      </c>
      <c r="D52" s="3" t="s">
        <v>9</v>
      </c>
      <c r="E52" s="3" t="s">
        <v>9</v>
      </c>
      <c r="F52" s="8"/>
      <c r="G52" s="3"/>
      <c r="H52" s="11"/>
      <c r="I52" s="3"/>
      <c r="J52" s="38"/>
      <c r="K52" s="3"/>
      <c r="L52" s="3" t="s">
        <v>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8" t="s">
        <v>9</v>
      </c>
      <c r="D53" s="3"/>
      <c r="E53" s="3"/>
      <c r="F53" s="3"/>
      <c r="G53" s="3"/>
      <c r="H53" s="3"/>
      <c r="I53" s="3"/>
      <c r="J53" s="3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0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43:D43"/>
    <mergeCell ref="A44:D44"/>
    <mergeCell ref="E44:I44"/>
    <mergeCell ref="A47:I47"/>
    <mergeCell ref="A48:I48"/>
    <mergeCell ref="A3:I3"/>
    <mergeCell ref="A4:I4"/>
    <mergeCell ref="A5:I5"/>
    <mergeCell ref="A6:I6"/>
    <mergeCell ref="A7:I7"/>
    <mergeCell ref="A8:I8"/>
    <mergeCell ref="E43:I43"/>
  </mergeCells>
  <printOptions horizontalCentered="1" verticalCentered="1"/>
  <pageMargins bottom="0.9055118110236221" footer="0.0" header="0.0" left="0.7874015748031497" right="0.7874015748031497" top="0.9055118110236221"/>
  <pageSetup scale="94" orientation="portrait"/>
  <drawing r:id="rId1"/>
</worksheet>
</file>