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13_ncr:1_{B9E482FE-F99D-4224-8707-4620B3FF98D0}" xr6:coauthVersionLast="47" xr6:coauthVersionMax="47" xr10:uidLastSave="{00000000-0000-0000-0000-000000000000}"/>
  <bookViews>
    <workbookView xWindow="-120" yWindow="-120" windowWidth="20730" windowHeight="11160" xr2:uid="{2FEA5981-3633-4E46-80BB-F2BCEC533C50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'01-BG'!$B$1:$D$66</definedName>
    <definedName name="_xlnm.Print_Area" localSheetId="1">'01-ER'!$B$1:$D$72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52" i="2" l="1"/>
  <c r="D40" i="2"/>
  <c r="D33" i="2"/>
  <c r="D15" i="2"/>
  <c r="D9" i="2"/>
  <c r="D51" i="1"/>
  <c r="D55" i="1" s="1"/>
  <c r="D47" i="1"/>
  <c r="D44" i="1"/>
  <c r="D37" i="1"/>
  <c r="D16" i="1"/>
  <c r="D27" i="1" s="1"/>
  <c r="D56" i="1" l="1"/>
  <c r="D21" i="2"/>
  <c r="D28" i="2" s="1"/>
  <c r="D38" i="2" s="1"/>
  <c r="D46" i="2" s="1"/>
  <c r="D50" i="2" s="1"/>
  <c r="D60" i="2" l="1"/>
</calcChain>
</file>

<file path=xl/sharedStrings.xml><?xml version="1.0" encoding="utf-8"?>
<sst xmlns="http://schemas.openxmlformats.org/spreadsheetml/2006/main" count="98" uniqueCount="88">
  <si>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</si>
  <si>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</si>
  <si>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</si>
  <si>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</si>
  <si>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</si>
  <si>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</si>
  <si>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</si>
  <si>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</si>
  <si>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</si>
  <si>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</si>
  <si>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</si>
  <si>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</si>
  <si>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</si>
  <si>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</si>
  <si>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</si>
  <si>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</si>
  <si>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</si>
  <si>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</si>
  <si>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</si>
  <si>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</si>
  <si>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</si>
  <si>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</si>
  <si>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</si>
  <si>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</si>
  <si>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</si>
  <si>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</si>
  <si>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</si>
  <si>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</si>
  <si>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</si>
  <si>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</si>
  <si>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</si>
  <si>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</si>
  <si>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</si>
  <si>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</si>
  <si>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</si>
  <si>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</si>
  <si>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</si>
  <si>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</si>
  <si>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</si>
  <si>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</si>
  <si>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</si>
  <si>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</si>
  <si>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</si>
  <si>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Karla Lucia Ayala De Avalos</t>
  </si>
  <si>
    <t>Contadora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</si>
  <si>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</si>
  <si>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</si>
  <si>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</si>
  <si>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</si>
  <si>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</si>
  <si>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</si>
  <si>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</si>
  <si>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</si>
  <si>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</si>
  <si>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</si>
  <si>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</si>
  <si>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</si>
  <si>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</si>
  <si>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</si>
  <si>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</si>
  <si>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</si>
  <si>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</si>
  <si>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</si>
  <si>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</si>
  <si>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</si>
  <si>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</si>
  <si>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</si>
  <si>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</si>
  <si>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</si>
  <si>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</si>
  <si>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</si>
  <si>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</si>
  <si>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</si>
  <si>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</si>
  <si>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</si>
  <si>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</si>
  <si>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</si>
  <si>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</si>
  <si>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</si>
  <si>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</si>
  <si>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</si>
  <si>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</si>
  <si>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</si>
  <si>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(Expresado en dólares de los Estados Unidos de América)</t>
  </si>
  <si>
    <t xml:space="preserve">Saldos al 31 de Diciembre de 2024 </t>
  </si>
  <si>
    <t>A Costo amortizado</t>
  </si>
  <si>
    <t>Por el período del 1 de enero al 31 de Diciembre de 2024</t>
  </si>
  <si>
    <t>Ajuste al pasivo laboral por reconocimiento de pérdida actuarial en renuncia voluntaria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</si>
</sst>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2" applyFont="1" applyFill="1"/>
    <xf numFmtId="0" fontId="3" fillId="2" borderId="0" xfId="2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0" fontId="3" fillId="2" borderId="0" xfId="2" applyFont="1" applyFill="1" applyAlignment="1">
      <alignment horizontal="left"/>
    </xf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0" fontId="7" fillId="2" borderId="0" xfId="3" applyFill="1" applyAlignment="1">
      <alignment horizontal="left" vertical="center"/>
    </xf>
    <xf numFmtId="166" fontId="7" fillId="2" borderId="0" xfId="5" applyNumberFormat="1" applyFont="1" applyFill="1" applyBorder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166" fontId="9" fillId="2" borderId="0" xfId="5" applyNumberFormat="1" applyFont="1" applyFill="1" applyBorder="1" applyAlignment="1">
      <alignment horizontal="left" vertical="center"/>
    </xf>
    <xf numFmtId="0" fontId="7" fillId="2" borderId="0" xfId="3" applyFill="1" applyAlignment="1">
      <alignment horizontal="left" vertical="center" indent="1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6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6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6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0" fontId="7" fillId="2" borderId="6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167" fontId="3" fillId="0" borderId="0" xfId="3" applyNumberFormat="1" applyFont="1" applyAlignment="1">
      <alignment vertical="center"/>
    </xf>
    <xf numFmtId="0" fontId="13" fillId="0" borderId="0" xfId="0" applyFont="1" applyAlignment="1">
      <alignment horizontal="left" vertical="center" indent="1"/>
    </xf>
    <xf numFmtId="0" fontId="13" fillId="0" borderId="0" xfId="3" applyFont="1" applyAlignment="1">
      <alignment horizontal="left" vertical="center" indent="1"/>
    </xf>
    <xf numFmtId="43" fontId="3" fillId="2" borderId="0" xfId="1" applyNumberFormat="1" applyFont="1" applyFill="1"/>
    <xf numFmtId="43" fontId="3" fillId="0" borderId="0" xfId="1" applyNumberFormat="1" applyFont="1" applyFill="1"/>
    <xf numFmtId="43" fontId="3" fillId="2" borderId="1" xfId="1" applyNumberFormat="1" applyFont="1" applyFill="1" applyBorder="1" applyAlignment="1"/>
    <xf numFmtId="43" fontId="3" fillId="2" borderId="0" xfId="1" applyNumberFormat="1" applyFont="1" applyFill="1" applyBorder="1" applyAlignment="1"/>
    <xf numFmtId="43" fontId="7" fillId="2" borderId="0" xfId="4" applyNumberFormat="1" applyFont="1" applyFill="1" applyBorder="1" applyAlignment="1">
      <alignment horizontal="right" vertical="center"/>
    </xf>
    <xf numFmtId="43" fontId="9" fillId="2" borderId="2" xfId="4" applyNumberFormat="1" applyFont="1" applyFill="1" applyBorder="1" applyAlignment="1">
      <alignment horizontal="right" vertical="center"/>
    </xf>
    <xf numFmtId="43" fontId="7" fillId="2" borderId="0" xfId="4" applyNumberFormat="1" applyFont="1" applyFill="1" applyBorder="1" applyAlignment="1">
      <alignment horizontal="right"/>
    </xf>
    <xf numFmtId="43" fontId="7" fillId="2" borderId="3" xfId="4" applyNumberFormat="1" applyFont="1" applyFill="1" applyBorder="1" applyAlignment="1">
      <alignment horizontal="right" vertical="center"/>
    </xf>
    <xf numFmtId="43" fontId="9" fillId="2" borderId="4" xfId="4" applyNumberFormat="1" applyFont="1" applyFill="1" applyBorder="1" applyAlignment="1">
      <alignment horizontal="right" vertical="center"/>
    </xf>
    <xf numFmtId="43" fontId="9" fillId="2" borderId="0" xfId="4" applyNumberFormat="1" applyFont="1" applyFill="1" applyBorder="1" applyAlignment="1">
      <alignment horizontal="right" vertical="center"/>
    </xf>
    <xf numFmtId="43" fontId="9" fillId="2" borderId="5" xfId="4" applyNumberFormat="1" applyFont="1" applyFill="1" applyBorder="1" applyAlignment="1">
      <alignment horizontal="right" vertical="center"/>
    </xf>
    <xf numFmtId="43" fontId="7" fillId="2" borderId="6" xfId="2" applyNumberFormat="1" applyFont="1" applyFill="1" applyBorder="1" applyAlignment="1">
      <alignment vertical="center"/>
    </xf>
    <xf numFmtId="43" fontId="7" fillId="2" borderId="0" xfId="2" applyNumberFormat="1" applyFont="1" applyFill="1" applyAlignment="1">
      <alignment vertical="center"/>
    </xf>
    <xf numFmtId="43" fontId="12" fillId="0" borderId="0" xfId="3" applyNumberFormat="1" applyFont="1" applyAlignment="1">
      <alignment vertical="center"/>
    </xf>
    <xf numFmtId="43" fontId="5" fillId="2" borderId="0" xfId="1" applyNumberFormat="1" applyFont="1" applyFill="1"/>
    <xf numFmtId="43" fontId="6" fillId="2" borderId="0" xfId="1" applyNumberFormat="1" applyFont="1" applyFill="1" applyAlignment="1">
      <alignment horizontal="center" vertical="center"/>
    </xf>
    <xf numFmtId="43" fontId="2" fillId="0" borderId="0" xfId="3" applyNumberFormat="1" applyFont="1" applyAlignment="1">
      <alignment horizontal="left" vertical="center"/>
    </xf>
    <xf numFmtId="43" fontId="6" fillId="0" borderId="0" xfId="3" applyNumberFormat="1" applyFont="1" applyAlignment="1">
      <alignment horizontal="left" vertical="center"/>
    </xf>
    <xf numFmtId="43" fontId="6" fillId="0" borderId="0" xfId="3" quotePrefix="1" applyNumberFormat="1" applyFont="1" applyAlignment="1">
      <alignment vertical="center"/>
    </xf>
    <xf numFmtId="43" fontId="3" fillId="2" borderId="1" xfId="1" applyNumberFormat="1" applyFont="1" applyFill="1" applyBorder="1" applyAlignment="1">
      <alignment horizontal="center" vertical="center"/>
    </xf>
    <xf numFmtId="43" fontId="3" fillId="2" borderId="0" xfId="1" applyNumberFormat="1" applyFont="1" applyFill="1" applyAlignment="1">
      <alignment horizontal="center" vertical="center"/>
    </xf>
    <xf numFmtId="43" fontId="13" fillId="0" borderId="0" xfId="3" applyNumberFormat="1" applyFont="1" applyAlignment="1">
      <alignment horizontal="right"/>
    </xf>
    <xf numFmtId="43" fontId="3" fillId="0" borderId="3" xfId="6" applyNumberFormat="1" applyFont="1" applyBorder="1" applyAlignment="1">
      <alignment horizontal="right"/>
    </xf>
    <xf numFmtId="43" fontId="3" fillId="0" borderId="0" xfId="6" applyNumberFormat="1" applyFont="1" applyAlignment="1">
      <alignment horizontal="right"/>
    </xf>
    <xf numFmtId="43" fontId="3" fillId="0" borderId="3" xfId="3" applyNumberFormat="1" applyFont="1" applyBorder="1" applyAlignment="1">
      <alignment horizontal="right"/>
    </xf>
    <xf numFmtId="43" fontId="3" fillId="0" borderId="0" xfId="3" applyNumberFormat="1" applyFont="1" applyAlignment="1">
      <alignment horizontal="right"/>
    </xf>
    <xf numFmtId="43" fontId="13" fillId="0" borderId="7" xfId="3" applyNumberFormat="1" applyFont="1" applyBorder="1" applyAlignment="1">
      <alignment horizontal="right"/>
    </xf>
    <xf numFmtId="43" fontId="3" fillId="0" borderId="0" xfId="3" applyNumberFormat="1" applyFont="1" applyAlignment="1">
      <alignment horizontal="right" vertical="center"/>
    </xf>
    <xf numFmtId="43" fontId="13" fillId="0" borderId="2" xfId="3" applyNumberFormat="1" applyFont="1" applyBorder="1" applyAlignment="1">
      <alignment horizontal="right" vertical="center"/>
    </xf>
    <xf numFmtId="43" fontId="13" fillId="0" borderId="5" xfId="3" applyNumberFormat="1" applyFont="1" applyBorder="1" applyAlignment="1">
      <alignment horizontal="right" vertical="center"/>
    </xf>
    <xf numFmtId="43" fontId="5" fillId="2" borderId="0" xfId="1" applyNumberFormat="1" applyFont="1" applyFill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 wrapText="1" indent="2"/>
    </xf>
    <xf numFmtId="0" fontId="3" fillId="0" borderId="0" xfId="3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2"/>
    </xf>
    <xf numFmtId="0" fontId="7" fillId="2" borderId="0" xfId="3" applyFill="1" applyAlignment="1">
      <alignment horizontal="left" vertical="center" wrapText="1" indent="1"/>
    </xf>
    <xf numFmtId="43" fontId="5" fillId="2" borderId="0" xfId="0" applyNumberFormat="1" applyFont="1" applyFill="1"/>
    <xf numFmtId="0" fontId="3" fillId="0" borderId="0" xfId="0" applyFont="1" applyAlignment="1">
      <alignment horizontal="left" vertical="center" wrapText="1" indent="3"/>
    </xf>
  </cellXfs>
  <cellStyles count="7">
    <cellStyle name="Comma [0]" xfId="5" xr:uid="{DF0F13C8-B364-459A-BB36-A0CC59AE99BC}"/>
    <cellStyle name="Millares 2" xfId="4" xr:uid="{8B70DD43-2963-4EAF-BBE2-349B2DE75D75}"/>
    <cellStyle name="Moneda" xfId="1" builtinId="4"/>
    <cellStyle name="Normal" xfId="0" builtinId="0"/>
    <cellStyle name="Normal 2" xfId="3" xr:uid="{20CB1BCD-B659-4320-A5B1-B3DFB587A326}"/>
    <cellStyle name="Normal_Bal, Utl, Fluj y anex" xfId="2" xr:uid="{F544548A-8AE1-43C0-991D-B846C66BD8E7}"/>
    <cellStyle name="Percent" xfId="6" xr:uid="{833B5438-2329-4077-B4AF-FC70F440F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2886-F12E-4A43-86B5-385D7FA0CE0B}">
  <sheetPr>
    <tabColor rgb="FFC00000"/>
    <pageSetUpPr fitToPage="1"/>
  </sheetPr>
  <dimension ref="B1:E66"/>
  <sheetViews>
    <sheetView showGridLines="0" tabSelected="1" zoomScaleNormal="100" workbookViewId="0">
      <selection activeCell="E56" sqref="E56"/>
    </sheetView>
  </sheetViews>
  <sheetFormatPr baseColWidth="10" defaultColWidth="8.88671875" defaultRowHeight="14.25"/>
  <cols>
    <col min="1" max="1" width="2.6640625" style="3" customWidth="1"/>
    <col min="2" max="2" width="35.21875" style="3" customWidth="1"/>
    <col min="3" max="3" width="21.77734375" style="3" customWidth="1"/>
    <col min="4" max="4" width="19.109375" style="59" customWidth="1"/>
    <col min="5" max="5" width="9.6640625" style="3" bestFit="1" customWidth="1"/>
    <col min="6" max="16384" width="8.88671875" style="3"/>
  </cols>
  <sheetData>
    <row r="1" spans="2:4" ht="15.75">
      <c r="B1" s="1" t="s">
        <v>0</v>
      </c>
      <c r="C1" s="2"/>
      <c r="D1" s="45"/>
    </row>
    <row r="2" spans="2:4" ht="15.75">
      <c r="B2" s="1" t="s">
        <v>1</v>
      </c>
      <c r="C2" s="2"/>
      <c r="D2" s="45"/>
    </row>
    <row r="3" spans="2:4" ht="15">
      <c r="B3" s="4" t="s">
        <v>2</v>
      </c>
      <c r="C3" s="2"/>
      <c r="D3" s="45"/>
    </row>
    <row r="4" spans="2:4" ht="15.75">
      <c r="B4" s="5" t="s">
        <v>3</v>
      </c>
      <c r="C4" s="6"/>
      <c r="D4" s="46"/>
    </row>
    <row r="5" spans="2:4" ht="15">
      <c r="B5" s="4" t="s">
        <v>84</v>
      </c>
      <c r="C5" s="2"/>
      <c r="D5" s="45"/>
    </row>
    <row r="6" spans="2:4" ht="15">
      <c r="B6" s="4" t="s">
        <v>83</v>
      </c>
      <c r="C6" s="2"/>
      <c r="D6" s="45"/>
    </row>
    <row r="7" spans="2:4" ht="6" customHeight="1" thickBot="1">
      <c r="B7" s="7"/>
      <c r="C7" s="8"/>
      <c r="D7" s="47"/>
    </row>
    <row r="8" spans="2:4" ht="6" customHeight="1">
      <c r="B8" s="9"/>
      <c r="C8" s="2"/>
      <c r="D8" s="48"/>
    </row>
    <row r="9" spans="2:4">
      <c r="B9" s="10" t="s">
        <v>4</v>
      </c>
      <c r="C9" s="11"/>
      <c r="D9" s="49"/>
    </row>
    <row r="10" spans="2:4">
      <c r="B10" s="12" t="s">
        <v>5</v>
      </c>
      <c r="C10" s="13"/>
      <c r="D10" s="49">
        <v>550403464.1400001</v>
      </c>
    </row>
    <row r="11" spans="2:4">
      <c r="B11" s="12"/>
      <c r="C11" s="13"/>
      <c r="D11" s="49"/>
    </row>
    <row r="12" spans="2:4">
      <c r="B12" s="14" t="s">
        <v>6</v>
      </c>
      <c r="C12" s="15"/>
      <c r="D12" s="50">
        <f>SUM(D13:D14)</f>
        <v>396091203.79000002</v>
      </c>
    </row>
    <row r="13" spans="2:4" ht="25.5">
      <c r="B13" s="80" t="s">
        <v>7</v>
      </c>
      <c r="C13" s="13"/>
      <c r="D13" s="49">
        <v>95999474.540000007</v>
      </c>
    </row>
    <row r="14" spans="2:4">
      <c r="B14" s="16" t="s">
        <v>85</v>
      </c>
      <c r="C14" s="13"/>
      <c r="D14" s="51">
        <v>300091729.25</v>
      </c>
    </row>
    <row r="15" spans="2:4" ht="8.25" customHeight="1">
      <c r="B15" s="16"/>
      <c r="C15" s="13"/>
      <c r="D15" s="52"/>
    </row>
    <row r="16" spans="2:4">
      <c r="B16" s="14" t="s">
        <v>8</v>
      </c>
      <c r="C16" s="15"/>
      <c r="D16" s="50">
        <f>SUM(D17:D20)</f>
        <v>2679723909.9099998</v>
      </c>
    </row>
    <row r="17" spans="2:4">
      <c r="B17" s="17" t="s">
        <v>9</v>
      </c>
      <c r="C17" s="13"/>
      <c r="D17" s="49">
        <v>596834884.08000004</v>
      </c>
    </row>
    <row r="18" spans="2:4">
      <c r="B18" s="17" t="s">
        <v>10</v>
      </c>
      <c r="C18" s="13"/>
      <c r="D18" s="49">
        <v>2102185835.05</v>
      </c>
    </row>
    <row r="19" spans="2:4">
      <c r="B19" s="17" t="s">
        <v>11</v>
      </c>
      <c r="C19" s="13"/>
      <c r="D19" s="49">
        <v>36529092.740000002</v>
      </c>
    </row>
    <row r="20" spans="2:4">
      <c r="B20" s="17" t="s">
        <v>12</v>
      </c>
      <c r="C20" s="13"/>
      <c r="D20" s="49">
        <v>-55825901.960000001</v>
      </c>
    </row>
    <row r="21" spans="2:4" ht="6" customHeight="1">
      <c r="B21" s="16"/>
      <c r="C21" s="13"/>
      <c r="D21" s="52"/>
    </row>
    <row r="22" spans="2:4">
      <c r="B22" s="18" t="s">
        <v>13</v>
      </c>
      <c r="C22" s="19"/>
      <c r="D22" s="49">
        <v>23887255.729999997</v>
      </c>
    </row>
    <row r="23" spans="2:4">
      <c r="B23" s="18" t="s">
        <v>14</v>
      </c>
      <c r="C23" s="12"/>
      <c r="D23" s="49">
        <v>75261878.120000005</v>
      </c>
    </row>
    <row r="24" spans="2:4">
      <c r="B24" s="18" t="s">
        <v>15</v>
      </c>
      <c r="C24" s="12"/>
      <c r="D24" s="49">
        <v>239422.71</v>
      </c>
    </row>
    <row r="25" spans="2:4">
      <c r="B25" s="18" t="s">
        <v>16</v>
      </c>
      <c r="C25" s="20"/>
      <c r="D25" s="49">
        <v>247500</v>
      </c>
    </row>
    <row r="26" spans="2:4">
      <c r="B26" s="18" t="s">
        <v>17</v>
      </c>
      <c r="C26" s="20"/>
      <c r="D26" s="49">
        <v>6720623.9700000007</v>
      </c>
    </row>
    <row r="27" spans="2:4">
      <c r="B27" s="14" t="s">
        <v>18</v>
      </c>
      <c r="C27" s="19"/>
      <c r="D27" s="53">
        <f>+D10+D12+D16+D22+D23+D24+D25+D26</f>
        <v>3732575258.3699999</v>
      </c>
    </row>
    <row r="28" spans="2:4" ht="6" customHeight="1">
      <c r="B28" s="16"/>
      <c r="C28" s="21"/>
      <c r="D28" s="49"/>
    </row>
    <row r="29" spans="2:4">
      <c r="B29" s="22" t="s">
        <v>19</v>
      </c>
      <c r="C29" s="21"/>
      <c r="D29" s="49"/>
    </row>
    <row r="30" spans="2:4">
      <c r="B30" s="18" t="s">
        <v>20</v>
      </c>
      <c r="C30" s="21"/>
      <c r="D30" s="49">
        <v>2844455736.6400003</v>
      </c>
    </row>
    <row r="31" spans="2:4">
      <c r="B31" s="12" t="s">
        <v>21</v>
      </c>
      <c r="C31" s="21"/>
      <c r="D31" s="49">
        <v>283693532.00999999</v>
      </c>
    </row>
    <row r="32" spans="2:4">
      <c r="B32" s="12" t="s">
        <v>22</v>
      </c>
      <c r="C32" s="21"/>
      <c r="D32" s="49">
        <v>148624682.09</v>
      </c>
    </row>
    <row r="33" spans="2:5">
      <c r="B33" s="18" t="s">
        <v>23</v>
      </c>
      <c r="C33" s="21"/>
      <c r="D33" s="49">
        <v>17859272.219999999</v>
      </c>
    </row>
    <row r="34" spans="2:5">
      <c r="B34" s="18" t="s">
        <v>24</v>
      </c>
      <c r="C34" s="21"/>
      <c r="D34" s="49">
        <v>30859199.589999996</v>
      </c>
    </row>
    <row r="35" spans="2:5">
      <c r="B35" s="18" t="s">
        <v>25</v>
      </c>
      <c r="C35" s="21"/>
      <c r="D35" s="49">
        <v>14016968.41</v>
      </c>
    </row>
    <row r="36" spans="2:5">
      <c r="B36" s="18" t="s">
        <v>26</v>
      </c>
      <c r="C36" s="21"/>
      <c r="D36" s="49">
        <v>14891091.25</v>
      </c>
    </row>
    <row r="37" spans="2:5">
      <c r="B37" s="23" t="s">
        <v>27</v>
      </c>
      <c r="C37" s="21"/>
      <c r="D37" s="53">
        <f>SUM(D30:D36)</f>
        <v>3354400482.2100005</v>
      </c>
    </row>
    <row r="38" spans="2:5" ht="6" customHeight="1">
      <c r="B38" s="23"/>
      <c r="C38" s="21"/>
      <c r="D38" s="54"/>
    </row>
    <row r="39" spans="2:5">
      <c r="B39" s="23" t="s">
        <v>28</v>
      </c>
      <c r="C39" s="21"/>
      <c r="D39" s="54">
        <v>296.68000000715256</v>
      </c>
    </row>
    <row r="40" spans="2:5" ht="6" customHeight="1">
      <c r="B40" s="18"/>
      <c r="C40" s="21"/>
      <c r="D40" s="49"/>
    </row>
    <row r="41" spans="2:5">
      <c r="B41" s="10" t="s">
        <v>29</v>
      </c>
      <c r="C41" s="21"/>
      <c r="D41" s="49"/>
    </row>
    <row r="42" spans="2:5">
      <c r="B42" s="18" t="s">
        <v>30</v>
      </c>
      <c r="C42" s="21"/>
      <c r="D42" s="49">
        <v>146949600</v>
      </c>
    </row>
    <row r="43" spans="2:5" ht="9" customHeight="1">
      <c r="B43" s="18"/>
      <c r="C43" s="21"/>
      <c r="D43" s="49"/>
    </row>
    <row r="44" spans="2:5">
      <c r="B44" s="23" t="s">
        <v>31</v>
      </c>
      <c r="C44" s="24"/>
      <c r="D44" s="50">
        <f>SUM(D45)</f>
        <v>36737399.999999993</v>
      </c>
    </row>
    <row r="45" spans="2:5">
      <c r="B45" s="17" t="s">
        <v>32</v>
      </c>
      <c r="C45" s="21"/>
      <c r="D45" s="49">
        <v>36737399.999999993</v>
      </c>
    </row>
    <row r="46" spans="2:5" ht="9" customHeight="1">
      <c r="B46" s="17"/>
      <c r="C46" s="21"/>
      <c r="D46" s="52"/>
    </row>
    <row r="47" spans="2:5">
      <c r="B47" s="23" t="s">
        <v>33</v>
      </c>
      <c r="C47" s="24"/>
      <c r="D47" s="50">
        <f>SUM(D48:D49)</f>
        <v>196325978.35000002</v>
      </c>
    </row>
    <row r="48" spans="2:5">
      <c r="B48" s="17" t="s">
        <v>34</v>
      </c>
      <c r="C48" s="21"/>
      <c r="D48" s="49">
        <v>163967803.49000001</v>
      </c>
      <c r="E48" s="25"/>
    </row>
    <row r="49" spans="2:5">
      <c r="B49" s="17" t="s">
        <v>35</v>
      </c>
      <c r="C49" s="21"/>
      <c r="D49" s="49">
        <v>32358174.859999999</v>
      </c>
    </row>
    <row r="50" spans="2:5" ht="9" customHeight="1">
      <c r="B50" s="17"/>
      <c r="C50" s="18"/>
      <c r="D50" s="52"/>
    </row>
    <row r="51" spans="2:5">
      <c r="B51" s="23" t="s">
        <v>36</v>
      </c>
      <c r="C51" s="23"/>
      <c r="D51" s="50">
        <f>SUM(D52:D53)</f>
        <v>-1838498.8699999996</v>
      </c>
    </row>
    <row r="52" spans="2:5">
      <c r="B52" s="17" t="s">
        <v>37</v>
      </c>
      <c r="C52" s="23"/>
      <c r="D52" s="49">
        <v>-1680240.9099999997</v>
      </c>
    </row>
    <row r="53" spans="2:5">
      <c r="B53" s="17" t="s">
        <v>38</v>
      </c>
      <c r="C53" s="18"/>
      <c r="D53" s="49">
        <v>-158257.96</v>
      </c>
    </row>
    <row r="54" spans="2:5" ht="9" customHeight="1">
      <c r="B54" s="18"/>
      <c r="C54" s="18"/>
      <c r="D54" s="52"/>
    </row>
    <row r="55" spans="2:5">
      <c r="B55" s="23" t="s">
        <v>39</v>
      </c>
      <c r="C55" s="18"/>
      <c r="D55" s="50">
        <f>+D42+D44+D47+D51</f>
        <v>378174479.48000002</v>
      </c>
    </row>
    <row r="56" spans="2:5" ht="16.5" customHeight="1" thickBot="1">
      <c r="B56" s="26" t="s">
        <v>40</v>
      </c>
      <c r="C56" s="18"/>
      <c r="D56" s="55">
        <f>+D37+D55+D39</f>
        <v>3732575258.3700004</v>
      </c>
      <c r="E56" s="81"/>
    </row>
    <row r="57" spans="2:5" ht="15.75" thickTop="1" thickBot="1">
      <c r="B57" s="27"/>
      <c r="C57" s="27"/>
      <c r="D57" s="56"/>
    </row>
    <row r="58" spans="2:5" ht="15" thickTop="1">
      <c r="D58" s="3"/>
    </row>
    <row r="59" spans="2:5">
      <c r="B59" s="28"/>
      <c r="C59" s="28"/>
      <c r="D59" s="57"/>
    </row>
    <row r="60" spans="2:5" ht="15">
      <c r="B60" s="29" t="s">
        <v>41</v>
      </c>
      <c r="C60" s="76" t="s">
        <v>43</v>
      </c>
      <c r="D60" s="76"/>
    </row>
    <row r="61" spans="2:5" ht="15">
      <c r="B61" s="29" t="s">
        <v>42</v>
      </c>
      <c r="C61" s="76" t="s">
        <v>44</v>
      </c>
      <c r="D61" s="76"/>
    </row>
    <row r="62" spans="2:5" ht="15">
      <c r="B62" s="29"/>
      <c r="C62" s="30"/>
      <c r="D62" s="30"/>
    </row>
    <row r="63" spans="2:5" ht="15">
      <c r="B63" s="30"/>
      <c r="C63" s="30"/>
      <c r="D63" s="58"/>
    </row>
    <row r="64" spans="2:5" ht="15">
      <c r="B64" s="30"/>
      <c r="C64" s="30"/>
      <c r="D64" s="58"/>
    </row>
    <row r="65" spans="3:4" ht="15">
      <c r="C65" s="30"/>
      <c r="D65" s="30"/>
    </row>
    <row r="66" spans="3:4" ht="15">
      <c r="C66" s="30"/>
      <c r="D66" s="30"/>
    </row>
  </sheetData>
  <mergeCells count="2">
    <mergeCell ref="C61:D61"/>
    <mergeCell ref="C60:D60"/>
  </mergeCells>
  <printOptions horizontalCentered="1"/>
  <pageMargins left="0.70866141732283472" right="0.53" top="0.44" bottom="0.36" header="0.31496062992125984" footer="0.31496062992125984"/>
  <pageSetup paperSize="9" scale="95" orientation="portrait" r:id="rId1"/>
  <rowBreaks count="1" manualBreakCount="1">
    <brk id="66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59E5-D98C-4A05-B7F5-FB212C27AC9B}">
  <sheetPr>
    <tabColor rgb="FFC00000"/>
    <pageSetUpPr fitToPage="1"/>
  </sheetPr>
  <dimension ref="A1:J72"/>
  <sheetViews>
    <sheetView showGridLines="0" topLeftCell="A43" zoomScaleNormal="100" workbookViewId="0">
      <selection activeCell="E56" sqref="E56"/>
    </sheetView>
  </sheetViews>
  <sheetFormatPr baseColWidth="10" defaultColWidth="8.88671875" defaultRowHeight="14.25"/>
  <cols>
    <col min="1" max="1" width="2.33203125" style="3" customWidth="1"/>
    <col min="2" max="2" width="35.21875" style="3" customWidth="1"/>
    <col min="3" max="3" width="21.77734375" style="3" customWidth="1"/>
    <col min="4" max="4" width="19.109375" style="75" customWidth="1"/>
    <col min="5" max="5" width="8.88671875" style="3"/>
    <col min="6" max="6" width="14.33203125" style="25" customWidth="1"/>
    <col min="7" max="16384" width="8.88671875" style="3"/>
  </cols>
  <sheetData>
    <row r="1" spans="1:10" ht="15.75">
      <c r="B1" s="1" t="s">
        <v>45</v>
      </c>
      <c r="C1" s="4"/>
      <c r="D1" s="60"/>
      <c r="E1" s="2"/>
    </row>
    <row r="2" spans="1:10" ht="15.75">
      <c r="B2" s="1" t="s">
        <v>1</v>
      </c>
      <c r="C2" s="4"/>
      <c r="D2" s="60"/>
      <c r="E2" s="2"/>
    </row>
    <row r="3" spans="1:10" ht="15">
      <c r="B3" s="4" t="s">
        <v>2</v>
      </c>
      <c r="C3" s="4"/>
      <c r="D3" s="60"/>
      <c r="E3" s="2"/>
    </row>
    <row r="4" spans="1:10" ht="15.75">
      <c r="B4" s="31" t="s">
        <v>46</v>
      </c>
      <c r="C4" s="31"/>
      <c r="D4" s="61"/>
      <c r="E4" s="32"/>
      <c r="F4" s="33"/>
      <c r="G4" s="32"/>
      <c r="H4" s="32"/>
      <c r="I4" s="32"/>
      <c r="J4" s="32"/>
    </row>
    <row r="5" spans="1:10" ht="15">
      <c r="B5" s="34" t="s">
        <v>86</v>
      </c>
      <c r="C5" s="34"/>
      <c r="D5" s="62"/>
      <c r="E5" s="2"/>
    </row>
    <row r="6" spans="1:10" ht="15">
      <c r="B6" s="35" t="s">
        <v>83</v>
      </c>
      <c r="C6" s="35"/>
      <c r="D6" s="63"/>
      <c r="E6" s="2"/>
    </row>
    <row r="7" spans="1:10" ht="3.75" customHeight="1" thickBot="1">
      <c r="B7" s="8"/>
      <c r="C7" s="8"/>
      <c r="D7" s="64"/>
      <c r="E7" s="2"/>
    </row>
    <row r="8" spans="1:10">
      <c r="A8" s="2"/>
      <c r="B8" s="2"/>
      <c r="C8" s="2" t="s">
        <v>47</v>
      </c>
      <c r="D8" s="65"/>
      <c r="E8" s="2"/>
    </row>
    <row r="9" spans="1:10" s="36" customFormat="1" ht="15">
      <c r="B9" s="37" t="s">
        <v>48</v>
      </c>
      <c r="D9" s="66">
        <f>SUM(D10:D13)</f>
        <v>295947105.01999998</v>
      </c>
      <c r="F9" s="38"/>
    </row>
    <row r="10" spans="1:10" s="36" customFormat="1">
      <c r="B10" s="39" t="s">
        <v>49</v>
      </c>
      <c r="C10" s="39"/>
      <c r="D10" s="67">
        <v>5410433.1600000001</v>
      </c>
      <c r="F10" s="38"/>
    </row>
    <row r="11" spans="1:10" s="36" customFormat="1">
      <c r="B11" s="39" t="s">
        <v>50</v>
      </c>
      <c r="D11" s="68">
        <v>30522382.109999999</v>
      </c>
      <c r="F11" s="38"/>
    </row>
    <row r="12" spans="1:10" s="36" customFormat="1">
      <c r="B12" s="39" t="s">
        <v>51</v>
      </c>
      <c r="D12" s="68">
        <v>259914830.19</v>
      </c>
      <c r="F12" s="38"/>
    </row>
    <row r="13" spans="1:10" s="36" customFormat="1">
      <c r="B13" s="39" t="s">
        <v>52</v>
      </c>
      <c r="D13" s="68">
        <v>99459.56</v>
      </c>
      <c r="F13" s="38"/>
    </row>
    <row r="14" spans="1:10" s="36" customFormat="1" ht="9" customHeight="1">
      <c r="B14" s="39"/>
      <c r="D14" s="67"/>
      <c r="F14" s="38"/>
    </row>
    <row r="15" spans="1:10" s="36" customFormat="1" ht="15">
      <c r="B15" s="37" t="s">
        <v>53</v>
      </c>
      <c r="D15" s="66">
        <f>SUM(D16:D19)</f>
        <v>102240586.84</v>
      </c>
      <c r="F15" s="38"/>
    </row>
    <row r="16" spans="1:10" s="36" customFormat="1">
      <c r="B16" s="39" t="s">
        <v>20</v>
      </c>
      <c r="D16" s="69">
        <v>72557740.780000001</v>
      </c>
      <c r="F16" s="38"/>
    </row>
    <row r="17" spans="2:6" s="36" customFormat="1">
      <c r="B17" s="39" t="s">
        <v>22</v>
      </c>
      <c r="D17" s="70">
        <v>10679892.300000001</v>
      </c>
      <c r="F17" s="38"/>
    </row>
    <row r="18" spans="2:6" s="36" customFormat="1">
      <c r="B18" s="39" t="s">
        <v>21</v>
      </c>
      <c r="D18" s="70">
        <v>18179713.219999999</v>
      </c>
      <c r="F18" s="38"/>
    </row>
    <row r="19" spans="2:6" s="36" customFormat="1">
      <c r="B19" s="39" t="s">
        <v>54</v>
      </c>
      <c r="D19" s="70">
        <v>823240.53999999992</v>
      </c>
      <c r="F19" s="38"/>
    </row>
    <row r="20" spans="2:6" s="36" customFormat="1" ht="9" customHeight="1">
      <c r="B20" s="39"/>
      <c r="D20" s="69"/>
      <c r="F20" s="38"/>
    </row>
    <row r="21" spans="2:6" s="36" customFormat="1" ht="15">
      <c r="B21" s="37" t="s">
        <v>55</v>
      </c>
      <c r="D21" s="66">
        <f>+D9-D15</f>
        <v>193706518.17999998</v>
      </c>
      <c r="F21" s="38"/>
    </row>
    <row r="22" spans="2:6" s="36" customFormat="1" ht="6.75" customHeight="1">
      <c r="D22" s="70"/>
      <c r="F22" s="38"/>
    </row>
    <row r="23" spans="2:6" s="36" customFormat="1" ht="28.5" customHeight="1">
      <c r="B23" s="78" t="s">
        <v>56</v>
      </c>
      <c r="C23" s="78"/>
      <c r="D23" s="70">
        <v>-70.09</v>
      </c>
      <c r="F23" s="38"/>
    </row>
    <row r="24" spans="2:6" s="36" customFormat="1" ht="28.5" customHeight="1">
      <c r="B24" s="78" t="s">
        <v>57</v>
      </c>
      <c r="C24" s="78"/>
      <c r="D24" s="70">
        <v>-62792681.490000002</v>
      </c>
      <c r="F24" s="38"/>
    </row>
    <row r="25" spans="2:6" s="36" customFormat="1" ht="28.5" customHeight="1">
      <c r="B25" s="78" t="s">
        <v>58</v>
      </c>
      <c r="C25" s="78"/>
      <c r="D25" s="70">
        <v>789266.22</v>
      </c>
      <c r="F25" s="38"/>
    </row>
    <row r="26" spans="2:6" s="36" customFormat="1" ht="28.5" customHeight="1">
      <c r="B26" s="78" t="s">
        <v>59</v>
      </c>
      <c r="C26" s="78"/>
      <c r="D26" s="70">
        <v>-74042.62</v>
      </c>
      <c r="F26" s="38"/>
    </row>
    <row r="27" spans="2:6" s="36" customFormat="1" ht="9" customHeight="1">
      <c r="B27" s="40"/>
      <c r="D27" s="69"/>
      <c r="F27" s="38"/>
    </row>
    <row r="28" spans="2:6" s="36" customFormat="1" ht="30">
      <c r="B28" s="41" t="s">
        <v>60</v>
      </c>
      <c r="D28" s="66">
        <f>SUM(D21:D27)</f>
        <v>131628990.19999996</v>
      </c>
      <c r="F28" s="38"/>
    </row>
    <row r="29" spans="2:6" s="36" customFormat="1" ht="6.75" customHeight="1">
      <c r="D29" s="70"/>
      <c r="F29" s="38"/>
    </row>
    <row r="30" spans="2:6" s="36" customFormat="1">
      <c r="B30" s="39" t="s">
        <v>61</v>
      </c>
      <c r="D30" s="70">
        <v>96641518.650000006</v>
      </c>
      <c r="F30" s="38"/>
    </row>
    <row r="31" spans="2:6" s="36" customFormat="1">
      <c r="B31" s="39" t="s">
        <v>62</v>
      </c>
      <c r="D31" s="70">
        <v>-21734876.960000001</v>
      </c>
      <c r="F31" s="38"/>
    </row>
    <row r="32" spans="2:6" s="36" customFormat="1" ht="6.75" customHeight="1">
      <c r="B32" s="39"/>
      <c r="D32" s="69"/>
      <c r="F32" s="38"/>
    </row>
    <row r="33" spans="2:6" s="36" customFormat="1" ht="15">
      <c r="B33" s="37" t="s">
        <v>63</v>
      </c>
      <c r="D33" s="66">
        <f>SUM(D30:D32)</f>
        <v>74906641.689999998</v>
      </c>
      <c r="F33" s="38"/>
    </row>
    <row r="34" spans="2:6" s="36" customFormat="1" ht="6.75" customHeight="1">
      <c r="D34" s="70"/>
      <c r="F34" s="38"/>
    </row>
    <row r="35" spans="2:6" s="36" customFormat="1" ht="28.5">
      <c r="B35" s="40" t="s">
        <v>64</v>
      </c>
      <c r="D35" s="70">
        <v>4864.8500000000058</v>
      </c>
      <c r="F35" s="38"/>
    </row>
    <row r="36" spans="2:6" s="36" customFormat="1">
      <c r="B36" s="40" t="s">
        <v>65</v>
      </c>
      <c r="D36" s="70">
        <v>23440624.8981</v>
      </c>
      <c r="F36" s="38"/>
    </row>
    <row r="37" spans="2:6" s="36" customFormat="1" ht="6.75" customHeight="1">
      <c r="D37" s="69"/>
      <c r="F37" s="38"/>
    </row>
    <row r="38" spans="2:6" s="36" customFormat="1" ht="15">
      <c r="B38" s="37" t="s">
        <v>66</v>
      </c>
      <c r="D38" s="66">
        <f>+D28+D33+D35+D36</f>
        <v>229981121.63809994</v>
      </c>
      <c r="F38" s="38"/>
    </row>
    <row r="39" spans="2:6" s="36" customFormat="1" ht="12" customHeight="1">
      <c r="D39" s="69"/>
      <c r="F39" s="38"/>
    </row>
    <row r="40" spans="2:6" s="36" customFormat="1" ht="15">
      <c r="B40" s="37" t="s">
        <v>67</v>
      </c>
      <c r="D40" s="66">
        <f>SUM(D41:D44)</f>
        <v>188466063.57999998</v>
      </c>
      <c r="F40" s="38"/>
    </row>
    <row r="41" spans="2:6" s="36" customFormat="1">
      <c r="B41" s="39" t="s">
        <v>68</v>
      </c>
      <c r="D41" s="69">
        <v>50743496.609999999</v>
      </c>
      <c r="F41" s="38"/>
    </row>
    <row r="42" spans="2:6" s="36" customFormat="1">
      <c r="B42" s="39" t="s">
        <v>69</v>
      </c>
      <c r="D42" s="70">
        <v>103080763.88999999</v>
      </c>
      <c r="F42" s="38"/>
    </row>
    <row r="43" spans="2:6" s="36" customFormat="1">
      <c r="B43" s="39" t="s">
        <v>70</v>
      </c>
      <c r="D43" s="70">
        <v>14848175.579999998</v>
      </c>
      <c r="F43" s="38"/>
    </row>
    <row r="44" spans="2:6" s="36" customFormat="1">
      <c r="B44" s="39" t="s">
        <v>71</v>
      </c>
      <c r="D44" s="70">
        <v>19793627.5</v>
      </c>
      <c r="F44" s="38"/>
    </row>
    <row r="45" spans="2:6" s="36" customFormat="1" ht="8.25" customHeight="1">
      <c r="B45" s="39"/>
      <c r="D45" s="69"/>
      <c r="F45" s="38"/>
    </row>
    <row r="46" spans="2:6" s="36" customFormat="1" ht="15">
      <c r="B46" s="37" t="s">
        <v>72</v>
      </c>
      <c r="D46" s="66">
        <f>+D38-D40</f>
        <v>41515058.058099955</v>
      </c>
      <c r="F46" s="38"/>
    </row>
    <row r="47" spans="2:6" s="36" customFormat="1" ht="6.75" customHeight="1">
      <c r="D47" s="70"/>
      <c r="F47" s="38"/>
    </row>
    <row r="48" spans="2:6" s="36" customFormat="1">
      <c r="B48" s="39" t="s">
        <v>73</v>
      </c>
      <c r="D48" s="70">
        <v>-9156861.5300000012</v>
      </c>
      <c r="F48" s="38"/>
    </row>
    <row r="49" spans="2:6" s="36" customFormat="1" ht="6.75" customHeight="1">
      <c r="D49" s="69"/>
      <c r="F49" s="38"/>
    </row>
    <row r="50" spans="2:6" s="36" customFormat="1" ht="15.75" thickBot="1">
      <c r="B50" s="37" t="s">
        <v>74</v>
      </c>
      <c r="D50" s="71">
        <f>SUM(D46:D49)</f>
        <v>32358196.528099954</v>
      </c>
      <c r="E50" s="42"/>
      <c r="F50" s="38"/>
    </row>
    <row r="51" spans="2:6" s="36" customFormat="1" ht="7.5" customHeight="1" thickTop="1">
      <c r="D51" s="72"/>
      <c r="F51" s="38"/>
    </row>
    <row r="52" spans="2:6" s="36" customFormat="1" ht="15" customHeight="1">
      <c r="B52" s="37" t="s">
        <v>75</v>
      </c>
      <c r="D52" s="73">
        <f>SUM(D53:D59)</f>
        <v>384094.40999999992</v>
      </c>
      <c r="F52" s="38"/>
    </row>
    <row r="53" spans="2:6" s="36" customFormat="1" ht="15" customHeight="1">
      <c r="B53" s="43" t="s">
        <v>76</v>
      </c>
      <c r="D53" s="72"/>
      <c r="F53" s="38"/>
    </row>
    <row r="54" spans="2:6" s="36" customFormat="1" ht="29.25" customHeight="1">
      <c r="B54" s="79" t="s">
        <v>77</v>
      </c>
      <c r="C54" s="79"/>
      <c r="F54" s="38"/>
    </row>
    <row r="55" spans="2:6" s="36" customFormat="1" ht="29.25" customHeight="1">
      <c r="B55" s="82" t="s">
        <v>87</v>
      </c>
      <c r="C55" s="82"/>
      <c r="D55" s="72">
        <v>-131534.38</v>
      </c>
      <c r="F55" s="38"/>
    </row>
    <row r="56" spans="2:6" s="36" customFormat="1" ht="15" customHeight="1">
      <c r="B56" s="79" t="s">
        <v>78</v>
      </c>
      <c r="C56" s="79"/>
      <c r="D56" s="72">
        <v>39460.089999999997</v>
      </c>
      <c r="F56" s="38"/>
    </row>
    <row r="57" spans="2:6" s="36" customFormat="1" ht="15" customHeight="1">
      <c r="B57" s="44" t="s">
        <v>79</v>
      </c>
      <c r="D57" s="72"/>
      <c r="F57" s="38"/>
    </row>
    <row r="58" spans="2:6" s="36" customFormat="1" ht="29.25" customHeight="1">
      <c r="B58" s="77" t="s">
        <v>80</v>
      </c>
      <c r="C58" s="77"/>
      <c r="D58" s="72">
        <v>680241.36</v>
      </c>
      <c r="F58" s="38"/>
    </row>
    <row r="59" spans="2:6" s="36" customFormat="1" ht="14.25" customHeight="1">
      <c r="B59" s="77" t="s">
        <v>81</v>
      </c>
      <c r="C59" s="77"/>
      <c r="D59" s="72">
        <v>-204072.66</v>
      </c>
      <c r="F59" s="38"/>
    </row>
    <row r="60" spans="2:6" s="36" customFormat="1" ht="15" customHeight="1" thickBot="1">
      <c r="B60" s="44" t="s">
        <v>82</v>
      </c>
      <c r="D60" s="74">
        <f>+D50+D52</f>
        <v>32742290.938099954</v>
      </c>
      <c r="F60" s="38"/>
    </row>
    <row r="61" spans="2:6" s="36" customFormat="1" ht="7.5" customHeight="1" thickTop="1" thickBot="1">
      <c r="B61" s="27"/>
      <c r="C61" s="27"/>
      <c r="D61" s="56"/>
      <c r="F61" s="38"/>
    </row>
    <row r="62" spans="2:6" ht="15" thickTop="1"/>
    <row r="65" spans="2:4" ht="15">
      <c r="B65" s="29" t="s">
        <v>41</v>
      </c>
      <c r="C65" s="76" t="s">
        <v>43</v>
      </c>
      <c r="D65" s="76"/>
    </row>
    <row r="66" spans="2:4" ht="15">
      <c r="B66" s="29" t="s">
        <v>42</v>
      </c>
      <c r="C66" s="76" t="s">
        <v>44</v>
      </c>
      <c r="D66" s="76"/>
    </row>
    <row r="67" spans="2:4" ht="15">
      <c r="B67" s="29"/>
      <c r="C67" s="30"/>
      <c r="D67" s="30"/>
    </row>
    <row r="68" spans="2:4" ht="15">
      <c r="B68" s="30"/>
      <c r="C68" s="30"/>
      <c r="D68" s="58"/>
    </row>
    <row r="69" spans="2:4" ht="15">
      <c r="B69" s="30"/>
      <c r="C69" s="30"/>
      <c r="D69" s="58"/>
    </row>
    <row r="70" spans="2:4" ht="15">
      <c r="B70" s="30"/>
      <c r="C70" s="30"/>
      <c r="D70" s="58"/>
    </row>
    <row r="71" spans="2:4" ht="15">
      <c r="C71" s="30"/>
      <c r="D71" s="30"/>
    </row>
    <row r="72" spans="2:4" ht="15">
      <c r="C72" s="30"/>
      <c r="D72" s="30"/>
    </row>
  </sheetData>
  <mergeCells count="11">
    <mergeCell ref="B23:C23"/>
    <mergeCell ref="B24:C24"/>
    <mergeCell ref="B25:C25"/>
    <mergeCell ref="B26:C26"/>
    <mergeCell ref="B54:C54"/>
    <mergeCell ref="B56:C56"/>
    <mergeCell ref="C65:D65"/>
    <mergeCell ref="C66:D66"/>
    <mergeCell ref="B55:C55"/>
    <mergeCell ref="B58:C58"/>
    <mergeCell ref="B59:C59"/>
  </mergeCells>
  <printOptions horizontalCentered="1"/>
  <pageMargins left="0.70866141732283472" right="0.70866141732283472" top="0.43307086614173229" bottom="0.35433070866141736" header="0.31496062992125984" footer="0.31496062992125984"/>
  <pageSetup scale="73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2025-02-11T21:55:34Z</cp:lastPrinted>
  <dcterms:created xsi:type="dcterms:W3CDTF">2024-12-28T17:31:45Z</dcterms:created>
  <dcterms:modified xsi:type="dcterms:W3CDTF">2025-02-11T21:55:48Z</dcterms:modified>
</cp:coreProperties>
</file>