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60EC0ADA-928F-45E9-9F52-B385434749EE}" xr6:coauthVersionLast="47" xr6:coauthVersionMax="47" xr10:uidLastSave="{00000000-0000-0000-0000-000000000000}"/>
  <bookViews>
    <workbookView xWindow="-110" yWindow="-110" windowWidth="19420" windowHeight="11620" activeTab="1" xr2:uid="{66AD750F-626F-4F57-989F-43C9BD181949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C35" i="2"/>
  <c r="E28" i="2"/>
  <c r="C28" i="2"/>
  <c r="E23" i="2"/>
  <c r="C23" i="2"/>
  <c r="E18" i="2"/>
  <c r="C18" i="2"/>
  <c r="E16" i="2"/>
  <c r="C16" i="2"/>
  <c r="E10" i="2"/>
  <c r="E37" i="2" s="1"/>
  <c r="E40" i="2" s="1"/>
  <c r="E42" i="2" s="1"/>
  <c r="E44" i="2" s="1"/>
  <c r="C10" i="2"/>
  <c r="C37" i="2" s="1"/>
  <c r="C40" i="2" s="1"/>
  <c r="C42" i="2" s="1"/>
  <c r="C44" i="2" s="1"/>
  <c r="E42" i="1"/>
  <c r="C42" i="1"/>
  <c r="E33" i="1"/>
  <c r="C33" i="1"/>
  <c r="E29" i="1"/>
  <c r="E34" i="1" s="1"/>
  <c r="E43" i="1" s="1"/>
  <c r="C29" i="1"/>
  <c r="C34" i="1" s="1"/>
  <c r="C43" i="1" s="1"/>
  <c r="E21" i="1"/>
  <c r="C21" i="1"/>
  <c r="E14" i="1"/>
  <c r="E22" i="1" s="1"/>
  <c r="C14" i="1"/>
  <c r="C22" i="1" s="1"/>
</calcChain>
</file>

<file path=xl/sharedStrings.xml><?xml version="1.0" encoding="utf-8"?>
<sst xmlns="http://schemas.openxmlformats.org/spreadsheetml/2006/main" count="77" uniqueCount="66">
  <si>
    <t>ADMINISTRADORA DE FONDOS DE PENSIONES CRECER. S.A</t>
  </si>
  <si>
    <t>BALANCE GENERAL AL 31 DE ENERO DE 2025 Y 31 DE DICIEMBRE DE 2024</t>
  </si>
  <si>
    <t>(Expresados en dólares de los Estados Unidos de América)</t>
  </si>
  <si>
    <t>DESCRIPCION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</si>
  <si>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</si>
  <si>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</si>
  <si>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</si>
  <si>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</si>
  <si>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</si>
  <si>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</si>
  <si>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</si>
  <si>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</si>
  <si>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</si>
  <si>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</si>
  <si>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</si>
  <si>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</si>
  <si>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</si>
  <si>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</si>
  <si>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</si>
  <si>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</si>
  <si>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</si>
  <si>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</si>
  <si>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</si>
  <si>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</si>
  <si>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</si>
  <si>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</si>
  <si>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</si>
  <si>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</si>
  <si>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</si>
  <si>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</si>
  <si>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</si>
  <si>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EJERCICIOS ANTERIORES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</si>
  <si>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</si>
  <si>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</si>
  <si>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</si>
  <si>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</si>
  <si>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</si>
  <si>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</si>
  <si>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GERMAN ENRIQUE BARRERA</t>
  </si>
  <si>
    <t>PRESIDENTA EJECUTIVA Y REPRESENTANTE LEGAL</t>
  </si>
  <si>
    <t>CONTADOR GENERAL</t>
  </si>
  <si>
    <t>ESTADO DE RESULTADOS DEL 1 AL 31 DE ENERO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</si>
  <si>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</si>
  <si>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</si>
  <si>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</si>
  <si>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</si>
  <si>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</si>
  <si>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>SUELDOS, COMISIONES Y PRESTACIÓNES A AGENTES DE SERVICIOS PREV.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</si>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</sst>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Black]\-#,##0"/>
    <numFmt numFmtId="165" formatCode="_-* #,##0_-;\-* #,##0_-;_-* &quot;-&quot;??_-;_-@_-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9" fontId="4" fillId="3" borderId="0" xfId="0" applyNumberFormat="1" applyFont="1" applyFill="1"/>
    <xf numFmtId="0" fontId="4" fillId="3" borderId="0" xfId="0" applyFont="1" applyFill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left"/>
    </xf>
    <xf numFmtId="38" fontId="4" fillId="3" borderId="0" xfId="0" applyNumberFormat="1" applyFont="1" applyFill="1"/>
    <xf numFmtId="0" fontId="4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right"/>
    </xf>
    <xf numFmtId="38" fontId="7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2" xfId="0" applyNumberFormat="1" applyFont="1" applyFill="1" applyBorder="1"/>
    <xf numFmtId="38" fontId="5" fillId="3" borderId="0" xfId="0" applyNumberFormat="1" applyFont="1" applyFill="1"/>
    <xf numFmtId="38" fontId="5" fillId="3" borderId="1" xfId="0" applyNumberFormat="1" applyFont="1" applyFill="1" applyBorder="1"/>
    <xf numFmtId="38" fontId="3" fillId="3" borderId="0" xfId="0" applyNumberFormat="1" applyFont="1" applyFill="1"/>
    <xf numFmtId="38" fontId="7" fillId="3" borderId="3" xfId="0" applyNumberFormat="1" applyFont="1" applyFill="1" applyBorder="1"/>
    <xf numFmtId="38" fontId="3" fillId="3" borderId="0" xfId="1" applyNumberFormat="1" applyFont="1" applyFill="1"/>
    <xf numFmtId="164" fontId="7" fillId="3" borderId="0" xfId="0" applyNumberFormat="1" applyFont="1" applyFill="1"/>
    <xf numFmtId="38" fontId="5" fillId="3" borderId="4" xfId="0" applyNumberFormat="1" applyFont="1" applyFill="1" applyBorder="1"/>
    <xf numFmtId="38" fontId="5" fillId="3" borderId="5" xfId="0" applyNumberFormat="1" applyFont="1" applyFill="1" applyBorder="1"/>
    <xf numFmtId="49" fontId="4" fillId="3" borderId="3" xfId="0" applyNumberFormat="1" applyFont="1" applyFill="1" applyBorder="1"/>
    <xf numFmtId="0" fontId="4" fillId="3" borderId="3" xfId="0" applyFont="1" applyFill="1" applyBorder="1" applyAlignment="1">
      <alignment horizontal="center"/>
    </xf>
    <xf numFmtId="49" fontId="8" fillId="3" borderId="0" xfId="0" applyNumberFormat="1" applyFont="1" applyFill="1"/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9" fontId="8" fillId="3" borderId="0" xfId="0" applyNumberFormat="1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49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9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49" fontId="2" fillId="3" borderId="0" xfId="0" applyNumberFormat="1" applyFont="1" applyFill="1"/>
    <xf numFmtId="38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2" borderId="0" xfId="0" applyFont="1" applyFill="1"/>
    <xf numFmtId="49" fontId="5" fillId="3" borderId="1" xfId="0" applyNumberFormat="1" applyFont="1" applyFill="1" applyBorder="1"/>
    <xf numFmtId="38" fontId="4" fillId="3" borderId="0" xfId="0" applyNumberFormat="1" applyFont="1" applyFill="1" applyAlignment="1">
      <alignment horizontal="right"/>
    </xf>
    <xf numFmtId="38" fontId="7" fillId="3" borderId="0" xfId="0" applyNumberFormat="1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38" fontId="7" fillId="3" borderId="3" xfId="0" applyNumberFormat="1" applyFont="1" applyFill="1" applyBorder="1" applyAlignment="1">
      <alignment horizontal="right"/>
    </xf>
    <xf numFmtId="38" fontId="5" fillId="3" borderId="0" xfId="0" applyNumberFormat="1" applyFont="1" applyFill="1" applyAlignment="1">
      <alignment horizontal="right"/>
    </xf>
    <xf numFmtId="165" fontId="7" fillId="3" borderId="0" xfId="2" applyNumberFormat="1" applyFont="1" applyFill="1" applyAlignment="1">
      <alignment horizontal="right"/>
    </xf>
    <xf numFmtId="165" fontId="7" fillId="3" borderId="3" xfId="2" applyNumberFormat="1" applyFont="1" applyFill="1" applyBorder="1"/>
    <xf numFmtId="165" fontId="7" fillId="3" borderId="0" xfId="2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165" fontId="5" fillId="3" borderId="0" xfId="2" applyNumberFormat="1" applyFont="1" applyFill="1"/>
    <xf numFmtId="165" fontId="5" fillId="3" borderId="0" xfId="2" applyNumberFormat="1" applyFont="1" applyFill="1" applyAlignment="1">
      <alignment horizontal="left"/>
    </xf>
    <xf numFmtId="165" fontId="5" fillId="3" borderId="4" xfId="2" applyNumberFormat="1" applyFont="1" applyFill="1" applyBorder="1"/>
    <xf numFmtId="37" fontId="5" fillId="4" borderId="0" xfId="0" applyNumberFormat="1" applyFont="1" applyFill="1" applyAlignment="1">
      <alignment horizontal="right"/>
    </xf>
    <xf numFmtId="37" fontId="7" fillId="3" borderId="3" xfId="0" applyNumberFormat="1" applyFont="1" applyFill="1" applyBorder="1" applyAlignment="1">
      <alignment horizontal="right"/>
    </xf>
    <xf numFmtId="37" fontId="5" fillId="3" borderId="0" xfId="0" applyNumberFormat="1" applyFont="1" applyFill="1" applyAlignment="1">
      <alignment horizontal="right"/>
    </xf>
    <xf numFmtId="49" fontId="3" fillId="3" borderId="0" xfId="0" applyNumberFormat="1" applyFont="1" applyFill="1"/>
    <xf numFmtId="0" fontId="10" fillId="3" borderId="0" xfId="0" applyFont="1" applyFill="1"/>
    <xf numFmtId="0" fontId="8" fillId="3" borderId="0" xfId="0" applyFont="1" applyFill="1"/>
  </cellXfs>
  <cellStyles count="3">
    <cellStyle name="Millares 2" xfId="2" xr:uid="{F8735E47-936E-4CA1-A9A0-5D0074CBE922}"/>
    <cellStyle name="Normal" xfId="0" builtinId="0"/>
    <cellStyle name="Normal 2" xfId="1" xr:uid="{83F2F85D-37FE-46EA-AA7D-DE716188BC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2273300</xdr:colOff>
      <xdr:row>0</xdr:row>
      <xdr:rowOff>76200</xdr:rowOff>
    </xdr:from>
    <xdr:to>
      <xdr:col>2</xdr:col>
      <xdr:colOff>675031</xdr:colOff>
      <xdr:row>0</xdr:row>
      <xdr:rowOff>654393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D5680A4-33EF-4CE0-9430-F15256613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3950" y="76200"/>
          <a:ext cx="2433981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2635250</xdr:colOff>
      <xdr:row>0</xdr:row>
      <xdr:rowOff>47624</xdr:rowOff>
    </xdr:from>
    <xdr:to>
      <xdr:col>1</xdr:col>
      <xdr:colOff>4083050</xdr:colOff>
      <xdr:row>0</xdr:row>
      <xdr:rowOff>625817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5EAF245-DC6A-4750-9198-BBB7AF087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85" r="4344"/>
        <a:stretch/>
      </xdr:blipFill>
      <xdr:spPr>
        <a:xfrm>
          <a:off x="2755900" y="47624"/>
          <a:ext cx="1447800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2F9D5-F632-4EBF-A535-9645E0919AD2}">
  <dimension ref="A1:G56"/>
  <sheetViews>
    <sheetView workbookViewId="0">
      <selection activeCell="B12" sqref="B12"/>
    </sheetView>
  </sheetViews>
  <sheetFormatPr baseColWidth="10" defaultColWidth="11.453125" defaultRowHeight="10" x14ac:dyDescent="0.2"/>
  <cols>
    <col min="1" max="1" width="1.7265625" style="38" customWidth="1"/>
    <col min="2" max="2" width="57.7265625" style="38" customWidth="1"/>
    <col min="3" max="3" width="15.1796875" style="39" customWidth="1"/>
    <col min="4" max="4" width="1.54296875" style="40" customWidth="1"/>
    <col min="5" max="5" width="15.1796875" style="39" customWidth="1"/>
    <col min="6" max="6" width="2.1796875" style="2" customWidth="1"/>
    <col min="7" max="16384" width="11.453125" style="2"/>
  </cols>
  <sheetData>
    <row r="1" spans="1:5" ht="52.5" customHeight="1" x14ac:dyDescent="0.2">
      <c r="A1" s="1"/>
      <c r="B1" s="1"/>
      <c r="C1" s="1"/>
      <c r="D1" s="1"/>
      <c r="E1" s="1"/>
    </row>
    <row r="2" spans="1:5" ht="13" x14ac:dyDescent="0.3">
      <c r="A2" s="3" t="s">
        <v>0</v>
      </c>
      <c r="B2" s="3"/>
      <c r="C2" s="3"/>
      <c r="D2" s="3"/>
      <c r="E2" s="3"/>
    </row>
    <row r="3" spans="1:5" ht="12.75" customHeight="1" x14ac:dyDescent="0.3">
      <c r="A3" s="3" t="s">
        <v>1</v>
      </c>
      <c r="B3" s="3"/>
      <c r="C3" s="3"/>
      <c r="D3" s="3"/>
      <c r="E3" s="3"/>
    </row>
    <row r="4" spans="1:5" ht="15" customHeight="1" x14ac:dyDescent="0.2">
      <c r="A4" s="4" t="s">
        <v>2</v>
      </c>
      <c r="B4" s="4"/>
      <c r="C4" s="4"/>
      <c r="D4" s="4"/>
      <c r="E4" s="4"/>
    </row>
    <row r="5" spans="1:5" ht="12.5" x14ac:dyDescent="0.25">
      <c r="A5" s="5"/>
      <c r="B5" s="6"/>
      <c r="C5" s="6"/>
      <c r="D5" s="6"/>
      <c r="E5" s="6"/>
    </row>
    <row r="6" spans="1:5" ht="13.5" thickBot="1" x14ac:dyDescent="0.35">
      <c r="A6" s="5"/>
      <c r="B6" s="7" t="s">
        <v>3</v>
      </c>
      <c r="C6" s="8">
        <v>2025</v>
      </c>
      <c r="D6" s="7"/>
      <c r="E6" s="8">
        <v>2024</v>
      </c>
    </row>
    <row r="7" spans="1:5" ht="13" thickTop="1" x14ac:dyDescent="0.25">
      <c r="A7" s="5"/>
      <c r="B7" s="9"/>
      <c r="C7" s="10"/>
      <c r="D7" s="11"/>
      <c r="E7" s="10"/>
    </row>
    <row r="8" spans="1:5" ht="12.5" x14ac:dyDescent="0.25">
      <c r="A8" s="5"/>
      <c r="B8" s="9" t="s">
        <v>4</v>
      </c>
      <c r="C8" s="10"/>
      <c r="D8" s="11"/>
      <c r="E8" s="10"/>
    </row>
    <row r="9" spans="1:5" ht="13" x14ac:dyDescent="0.3">
      <c r="A9" s="5"/>
      <c r="B9" s="12" t="s">
        <v>5</v>
      </c>
      <c r="C9" s="10"/>
      <c r="D9" s="12"/>
      <c r="E9" s="10"/>
    </row>
    <row r="10" spans="1:5" ht="13" x14ac:dyDescent="0.3">
      <c r="A10" s="5"/>
      <c r="B10" s="12" t="s">
        <v>6</v>
      </c>
      <c r="C10" s="13">
        <v>4398215</v>
      </c>
      <c r="D10" s="12"/>
      <c r="E10" s="13">
        <v>3395150</v>
      </c>
    </row>
    <row r="11" spans="1:5" ht="13" x14ac:dyDescent="0.3">
      <c r="A11" s="5"/>
      <c r="B11" s="12" t="s">
        <v>7</v>
      </c>
      <c r="C11" s="14">
        <v>10061935</v>
      </c>
      <c r="D11" s="12"/>
      <c r="E11" s="14">
        <v>10467216</v>
      </c>
    </row>
    <row r="12" spans="1:5" ht="13" x14ac:dyDescent="0.3">
      <c r="A12" s="5"/>
      <c r="B12" s="12" t="s">
        <v>8</v>
      </c>
      <c r="C12" s="14">
        <v>26397237</v>
      </c>
      <c r="D12" s="12"/>
      <c r="E12" s="14">
        <v>26046233</v>
      </c>
    </row>
    <row r="13" spans="1:5" ht="13" x14ac:dyDescent="0.3">
      <c r="A13" s="5"/>
      <c r="B13" s="12" t="s">
        <v>9</v>
      </c>
      <c r="C13" s="14">
        <v>251170</v>
      </c>
      <c r="D13" s="12"/>
      <c r="E13" s="14">
        <v>157594</v>
      </c>
    </row>
    <row r="14" spans="1:5" ht="13" x14ac:dyDescent="0.3">
      <c r="A14" s="5"/>
      <c r="B14" s="15" t="s">
        <v>10</v>
      </c>
      <c r="C14" s="16">
        <f>SUM(C10:C13)</f>
        <v>41108557</v>
      </c>
      <c r="D14" s="13"/>
      <c r="E14" s="16">
        <f>SUM(E10:E13)</f>
        <v>40066193</v>
      </c>
    </row>
    <row r="15" spans="1:5" ht="12.5" x14ac:dyDescent="0.25">
      <c r="A15" s="5"/>
      <c r="B15" s="9"/>
      <c r="C15" s="10"/>
      <c r="D15" s="11"/>
      <c r="E15" s="10"/>
    </row>
    <row r="16" spans="1:5" ht="13" x14ac:dyDescent="0.3">
      <c r="A16" s="5"/>
      <c r="B16" s="12" t="s">
        <v>11</v>
      </c>
      <c r="C16" s="13"/>
      <c r="D16" s="12"/>
      <c r="E16" s="13"/>
    </row>
    <row r="17" spans="1:5" ht="13" x14ac:dyDescent="0.3">
      <c r="A17" s="5"/>
      <c r="B17" s="12" t="s">
        <v>12</v>
      </c>
      <c r="C17" s="14">
        <v>3646</v>
      </c>
      <c r="D17" s="12"/>
      <c r="E17" s="14">
        <v>3757</v>
      </c>
    </row>
    <row r="18" spans="1:5" ht="13" x14ac:dyDescent="0.3">
      <c r="A18" s="5"/>
      <c r="B18" s="12" t="s">
        <v>13</v>
      </c>
      <c r="C18" s="14">
        <v>1553249</v>
      </c>
      <c r="D18" s="12"/>
      <c r="E18" s="14">
        <v>1540965</v>
      </c>
    </row>
    <row r="19" spans="1:5" ht="13" x14ac:dyDescent="0.3">
      <c r="A19" s="5"/>
      <c r="B19" s="12" t="s">
        <v>14</v>
      </c>
      <c r="C19" s="14">
        <v>4151980</v>
      </c>
      <c r="D19" s="12"/>
      <c r="E19" s="14">
        <v>4209875</v>
      </c>
    </row>
    <row r="20" spans="1:5" ht="13" x14ac:dyDescent="0.3">
      <c r="A20" s="5"/>
      <c r="B20" s="12" t="s">
        <v>15</v>
      </c>
      <c r="C20" s="14">
        <v>835002</v>
      </c>
      <c r="D20" s="12"/>
      <c r="E20" s="14">
        <v>835002</v>
      </c>
    </row>
    <row r="21" spans="1:5" ht="13" x14ac:dyDescent="0.3">
      <c r="A21" s="5"/>
      <c r="B21" s="12" t="s">
        <v>16</v>
      </c>
      <c r="C21" s="17">
        <f>SUM(C17:C20)</f>
        <v>6543877</v>
      </c>
      <c r="D21" s="12"/>
      <c r="E21" s="17">
        <f>SUM(E17:E20)</f>
        <v>6589599</v>
      </c>
    </row>
    <row r="22" spans="1:5" ht="13.5" thickBot="1" x14ac:dyDescent="0.35">
      <c r="A22" s="5"/>
      <c r="B22" s="15" t="s">
        <v>17</v>
      </c>
      <c r="C22" s="18">
        <f>C14+C21</f>
        <v>47652434</v>
      </c>
      <c r="D22" s="15"/>
      <c r="E22" s="18">
        <f>E14+E21</f>
        <v>46655792</v>
      </c>
    </row>
    <row r="23" spans="1:5" ht="13" thickTop="1" x14ac:dyDescent="0.25">
      <c r="A23" s="5"/>
      <c r="B23" s="9"/>
      <c r="C23" s="10"/>
      <c r="D23" s="11"/>
      <c r="E23" s="10"/>
    </row>
    <row r="24" spans="1:5" ht="13" x14ac:dyDescent="0.3">
      <c r="A24" s="5"/>
      <c r="B24" s="12" t="s">
        <v>18</v>
      </c>
      <c r="C24" s="11"/>
      <c r="D24" s="12"/>
      <c r="E24" s="11"/>
    </row>
    <row r="25" spans="1:5" ht="12.5" x14ac:dyDescent="0.25">
      <c r="A25" s="5"/>
      <c r="B25" s="9"/>
      <c r="C25" s="10"/>
      <c r="D25" s="9"/>
      <c r="E25" s="10"/>
    </row>
    <row r="26" spans="1:5" ht="13" x14ac:dyDescent="0.3">
      <c r="A26" s="5"/>
      <c r="B26" s="12" t="s">
        <v>19</v>
      </c>
      <c r="C26" s="19"/>
      <c r="D26" s="12"/>
      <c r="E26" s="19"/>
    </row>
    <row r="27" spans="1:5" ht="13" x14ac:dyDescent="0.3">
      <c r="A27" s="5"/>
      <c r="B27" s="12" t="s">
        <v>20</v>
      </c>
      <c r="C27" s="14">
        <v>2698534</v>
      </c>
      <c r="D27" s="12"/>
      <c r="E27" s="14">
        <v>3569504</v>
      </c>
    </row>
    <row r="28" spans="1:5" ht="13" x14ac:dyDescent="0.3">
      <c r="A28" s="5"/>
      <c r="B28" s="12" t="s">
        <v>21</v>
      </c>
      <c r="C28" s="20">
        <v>8328192</v>
      </c>
      <c r="D28" s="12"/>
      <c r="E28" s="20">
        <v>8676197</v>
      </c>
    </row>
    <row r="29" spans="1:5" ht="13" x14ac:dyDescent="0.3">
      <c r="A29" s="5"/>
      <c r="B29" s="15" t="s">
        <v>22</v>
      </c>
      <c r="C29" s="17">
        <f>SUM(C27:C28)</f>
        <v>11026726</v>
      </c>
      <c r="D29" s="15"/>
      <c r="E29" s="17">
        <f>SUM(E27:E28)</f>
        <v>12245701</v>
      </c>
    </row>
    <row r="30" spans="1:5" ht="12.5" x14ac:dyDescent="0.25">
      <c r="A30" s="5"/>
      <c r="B30" s="9"/>
      <c r="C30" s="10"/>
      <c r="D30" s="11"/>
      <c r="E30" s="10"/>
    </row>
    <row r="31" spans="1:5" ht="13" x14ac:dyDescent="0.3">
      <c r="A31" s="5"/>
      <c r="B31" s="12" t="s">
        <v>23</v>
      </c>
      <c r="C31" s="19"/>
      <c r="D31" s="12"/>
      <c r="E31" s="19"/>
    </row>
    <row r="32" spans="1:5" ht="13" x14ac:dyDescent="0.3">
      <c r="A32" s="5"/>
      <c r="B32" s="12" t="s">
        <v>24</v>
      </c>
      <c r="C32" s="14">
        <v>1111562</v>
      </c>
      <c r="D32" s="12"/>
      <c r="E32" s="14">
        <v>1123103</v>
      </c>
    </row>
    <row r="33" spans="1:5" ht="13" x14ac:dyDescent="0.3">
      <c r="A33" s="5"/>
      <c r="B33" s="12" t="s">
        <v>25</v>
      </c>
      <c r="C33" s="20">
        <f>SUM(C32)</f>
        <v>1111562</v>
      </c>
      <c r="D33" s="12"/>
      <c r="E33" s="20">
        <f>SUM(E32)</f>
        <v>1123103</v>
      </c>
    </row>
    <row r="34" spans="1:5" ht="13" x14ac:dyDescent="0.3">
      <c r="A34" s="5"/>
      <c r="B34" s="15" t="s">
        <v>26</v>
      </c>
      <c r="C34" s="17">
        <f>C29+C33</f>
        <v>12138288</v>
      </c>
      <c r="D34" s="15"/>
      <c r="E34" s="17">
        <f>E29+E33</f>
        <v>13368804</v>
      </c>
    </row>
    <row r="35" spans="1:5" ht="12.5" x14ac:dyDescent="0.25">
      <c r="A35" s="5"/>
      <c r="B35" s="9"/>
      <c r="C35" s="10"/>
      <c r="D35" s="11"/>
      <c r="E35" s="10"/>
    </row>
    <row r="36" spans="1:5" ht="13" x14ac:dyDescent="0.3">
      <c r="A36" s="5"/>
      <c r="B36" s="15" t="s">
        <v>27</v>
      </c>
      <c r="C36" s="21"/>
      <c r="D36" s="15"/>
      <c r="E36" s="21"/>
    </row>
    <row r="37" spans="1:5" ht="13" x14ac:dyDescent="0.3">
      <c r="A37" s="5"/>
      <c r="B37" s="12" t="s">
        <v>28</v>
      </c>
      <c r="C37" s="14">
        <v>10000000</v>
      </c>
      <c r="D37" s="12"/>
      <c r="E37" s="14">
        <v>10000000</v>
      </c>
    </row>
    <row r="38" spans="1:5" ht="13" x14ac:dyDescent="0.3">
      <c r="A38" s="5"/>
      <c r="B38" s="12" t="s">
        <v>29</v>
      </c>
      <c r="C38" s="14">
        <v>2000000</v>
      </c>
      <c r="D38" s="12"/>
      <c r="E38" s="14">
        <v>2000000</v>
      </c>
    </row>
    <row r="39" spans="1:5" ht="13" x14ac:dyDescent="0.3">
      <c r="A39" s="5"/>
      <c r="B39" s="12" t="s">
        <v>30</v>
      </c>
      <c r="C39" s="22">
        <v>0</v>
      </c>
      <c r="D39" s="12"/>
      <c r="E39" s="22">
        <v>-3856</v>
      </c>
    </row>
    <row r="40" spans="1:5" ht="13" x14ac:dyDescent="0.3">
      <c r="A40" s="5"/>
      <c r="B40" s="12" t="s">
        <v>31</v>
      </c>
      <c r="C40" s="14">
        <v>21290844</v>
      </c>
      <c r="D40" s="12"/>
      <c r="E40" s="14">
        <v>0</v>
      </c>
    </row>
    <row r="41" spans="1:5" ht="13" x14ac:dyDescent="0.3">
      <c r="A41" s="5"/>
      <c r="B41" s="15" t="s">
        <v>32</v>
      </c>
      <c r="C41" s="17">
        <v>2223302</v>
      </c>
      <c r="D41" s="15"/>
      <c r="E41" s="17">
        <v>21290844</v>
      </c>
    </row>
    <row r="42" spans="1:5" ht="13" x14ac:dyDescent="0.3">
      <c r="A42" s="5"/>
      <c r="B42" s="15" t="s">
        <v>33</v>
      </c>
      <c r="C42" s="23">
        <f>SUM(C37:C41)</f>
        <v>35514146</v>
      </c>
      <c r="D42" s="15"/>
      <c r="E42" s="23">
        <f>SUM(E37:E41)</f>
        <v>33286988</v>
      </c>
    </row>
    <row r="43" spans="1:5" ht="13.5" thickBot="1" x14ac:dyDescent="0.35">
      <c r="A43" s="5"/>
      <c r="B43" s="15" t="s">
        <v>34</v>
      </c>
      <c r="C43" s="18">
        <f>C34+C42</f>
        <v>47652434</v>
      </c>
      <c r="D43" s="15"/>
      <c r="E43" s="18">
        <f>E34+E42</f>
        <v>46655792</v>
      </c>
    </row>
    <row r="44" spans="1:5" ht="13" thickTop="1" x14ac:dyDescent="0.25">
      <c r="A44" s="5"/>
      <c r="B44" s="9"/>
      <c r="C44" s="10"/>
      <c r="D44" s="11"/>
      <c r="E44" s="10"/>
    </row>
    <row r="45" spans="1:5" ht="13.5" thickBot="1" x14ac:dyDescent="0.35">
      <c r="A45" s="5"/>
      <c r="B45" s="15" t="s">
        <v>35</v>
      </c>
      <c r="C45" s="24">
        <v>5224621</v>
      </c>
      <c r="D45" s="15"/>
      <c r="E45" s="24">
        <v>5710623</v>
      </c>
    </row>
    <row r="46" spans="1:5" ht="13.5" thickTop="1" x14ac:dyDescent="0.3">
      <c r="A46" s="5"/>
      <c r="B46" s="15"/>
      <c r="C46" s="17"/>
      <c r="D46" s="15"/>
      <c r="E46" s="17"/>
    </row>
    <row r="47" spans="1:5" ht="13.5" thickBot="1" x14ac:dyDescent="0.35">
      <c r="A47" s="5"/>
      <c r="B47" s="15" t="s">
        <v>36</v>
      </c>
      <c r="C47" s="24">
        <v>7106775</v>
      </c>
      <c r="D47" s="15"/>
      <c r="E47" s="24">
        <v>8606775</v>
      </c>
    </row>
    <row r="48" spans="1:5" ht="13" thickTop="1" x14ac:dyDescent="0.25">
      <c r="A48" s="5"/>
      <c r="B48" s="9"/>
      <c r="C48" s="10"/>
      <c r="D48" s="11"/>
      <c r="E48" s="10"/>
    </row>
    <row r="49" spans="1:7" ht="12.5" x14ac:dyDescent="0.25">
      <c r="A49" s="5"/>
      <c r="B49" s="9"/>
      <c r="C49" s="10"/>
      <c r="D49" s="11"/>
      <c r="E49" s="10"/>
    </row>
    <row r="50" spans="1:7" ht="12.5" x14ac:dyDescent="0.25">
      <c r="A50" s="5"/>
      <c r="B50" s="9"/>
      <c r="C50" s="10"/>
      <c r="D50" s="11"/>
      <c r="E50" s="10"/>
    </row>
    <row r="51" spans="1:7" ht="12.5" x14ac:dyDescent="0.25">
      <c r="A51" s="5"/>
      <c r="B51" s="9"/>
      <c r="C51" s="10"/>
      <c r="D51" s="11"/>
      <c r="E51" s="10"/>
    </row>
    <row r="52" spans="1:7" ht="12.5" x14ac:dyDescent="0.25">
      <c r="A52" s="5"/>
      <c r="B52" s="25"/>
      <c r="C52" s="26"/>
      <c r="D52" s="26"/>
      <c r="E52" s="26"/>
    </row>
    <row r="53" spans="1:7" ht="11.5" x14ac:dyDescent="0.25">
      <c r="A53" s="27"/>
      <c r="B53" s="28" t="s">
        <v>37</v>
      </c>
      <c r="C53" s="29" t="s">
        <v>38</v>
      </c>
      <c r="D53" s="29"/>
      <c r="E53" s="29"/>
    </row>
    <row r="54" spans="1:7" ht="11.5" x14ac:dyDescent="0.25">
      <c r="A54" s="27"/>
      <c r="B54" s="30" t="s">
        <v>39</v>
      </c>
      <c r="C54" s="31" t="s">
        <v>40</v>
      </c>
      <c r="D54" s="31"/>
      <c r="E54" s="31"/>
    </row>
    <row r="55" spans="1:7" ht="11.5" x14ac:dyDescent="0.25">
      <c r="A55" s="27"/>
      <c r="B55" s="32"/>
      <c r="C55" s="33"/>
      <c r="D55" s="33"/>
      <c r="E55" s="33"/>
    </row>
    <row r="56" spans="1:7" s="37" customFormat="1" ht="2.15" customHeight="1" x14ac:dyDescent="0.2">
      <c r="A56" s="34"/>
      <c r="B56" s="34"/>
      <c r="C56" s="35"/>
      <c r="D56" s="36"/>
      <c r="E56" s="35"/>
      <c r="F56" s="2"/>
      <c r="G56" s="2"/>
    </row>
  </sheetData>
  <mergeCells count="9">
    <mergeCell ref="C53:E53"/>
    <mergeCell ref="C54:E54"/>
    <mergeCell ref="C55:E55"/>
    <mergeCell ref="A1:E1"/>
    <mergeCell ref="A2:E2"/>
    <mergeCell ref="A3:E3"/>
    <mergeCell ref="A4:E4"/>
    <mergeCell ref="B5:E5"/>
    <mergeCell ref="C52:E52"/>
  </mergeCells>
  <printOptions horizontalCentered="1"/>
  <pageMargins left="0.39370078740157483" right="0.39370078740157483" top="0.59055118110236227" bottom="0.39370078740157483" header="0" footer="0"/>
  <pageSetup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A542-32A4-4EC6-8052-811F672C8759}">
  <sheetPr>
    <pageSetUpPr fitToPage="1"/>
  </sheetPr>
  <dimension ref="A1:F54"/>
  <sheetViews>
    <sheetView tabSelected="1" workbookViewId="0">
      <selection activeCell="C9" sqref="C9"/>
    </sheetView>
  </sheetViews>
  <sheetFormatPr baseColWidth="10" defaultColWidth="11.453125" defaultRowHeight="0" customHeight="1" zeroHeight="1" x14ac:dyDescent="0.2"/>
  <cols>
    <col min="1" max="1" width="1.7265625" style="38" customWidth="1"/>
    <col min="2" max="2" width="63.81640625" style="38" customWidth="1"/>
    <col min="3" max="3" width="15.1796875" style="39" customWidth="1"/>
    <col min="4" max="4" width="2" style="40" customWidth="1"/>
    <col min="5" max="5" width="15.1796875" style="39" customWidth="1"/>
    <col min="6" max="6" width="1.1796875" style="2" customWidth="1"/>
    <col min="7" max="7" width="8.1796875" style="2" customWidth="1"/>
    <col min="8" max="8" width="11.453125" style="2" customWidth="1"/>
    <col min="9" max="9" width="11.453125" style="2"/>
    <col min="10" max="10" width="8.1796875" style="2" customWidth="1"/>
    <col min="11" max="16383" width="11.453125" style="2"/>
    <col min="16384" max="16384" width="4.453125" style="2" customWidth="1"/>
  </cols>
  <sheetData>
    <row r="1" spans="1:6" ht="52.5" customHeight="1" x14ac:dyDescent="0.2">
      <c r="A1" s="1"/>
      <c r="B1" s="1"/>
      <c r="C1" s="1"/>
      <c r="D1" s="1"/>
      <c r="E1" s="1"/>
      <c r="F1" s="1"/>
    </row>
    <row r="2" spans="1:6" ht="13" x14ac:dyDescent="0.3">
      <c r="A2" s="3" t="s">
        <v>0</v>
      </c>
      <c r="B2" s="3"/>
      <c r="C2" s="3"/>
      <c r="D2" s="3"/>
      <c r="E2" s="3"/>
      <c r="F2" s="41"/>
    </row>
    <row r="3" spans="1:6" ht="12.75" customHeight="1" x14ac:dyDescent="0.3">
      <c r="A3" s="3" t="s">
        <v>41</v>
      </c>
      <c r="B3" s="3"/>
      <c r="C3" s="3"/>
      <c r="D3" s="3"/>
      <c r="E3" s="3"/>
      <c r="F3" s="41"/>
    </row>
    <row r="4" spans="1:6" ht="15" customHeight="1" x14ac:dyDescent="0.2">
      <c r="A4" s="4" t="s">
        <v>2</v>
      </c>
      <c r="B4" s="4"/>
      <c r="C4" s="4"/>
      <c r="D4" s="4"/>
      <c r="E4" s="4"/>
      <c r="F4" s="41"/>
    </row>
    <row r="5" spans="1:6" ht="12.5" x14ac:dyDescent="0.25">
      <c r="A5" s="5"/>
      <c r="B5" s="6"/>
      <c r="C5" s="6"/>
      <c r="D5" s="6"/>
      <c r="E5" s="6"/>
    </row>
    <row r="6" spans="1:6" ht="13.5" thickBot="1" x14ac:dyDescent="0.35">
      <c r="A6" s="5"/>
      <c r="B6" s="7" t="s">
        <v>3</v>
      </c>
      <c r="C6" s="7">
        <v>2025</v>
      </c>
      <c r="D6" s="42"/>
      <c r="E6" s="7">
        <v>2024</v>
      </c>
    </row>
    <row r="7" spans="1:6" ht="13" thickTop="1" x14ac:dyDescent="0.25">
      <c r="A7" s="5"/>
      <c r="B7" s="9"/>
      <c r="C7" s="43"/>
      <c r="D7" s="11"/>
      <c r="E7" s="43"/>
    </row>
    <row r="8" spans="1:6" ht="13" x14ac:dyDescent="0.3">
      <c r="A8" s="5"/>
      <c r="B8" s="15" t="s">
        <v>42</v>
      </c>
      <c r="C8" s="44"/>
      <c r="D8" s="44"/>
      <c r="E8" s="44"/>
      <c r="F8" s="45"/>
    </row>
    <row r="9" spans="1:6" ht="13" x14ac:dyDescent="0.3">
      <c r="A9" s="5"/>
      <c r="B9" s="12" t="s">
        <v>43</v>
      </c>
      <c r="C9" s="46">
        <v>4390880</v>
      </c>
      <c r="D9" s="44"/>
      <c r="E9" s="46">
        <v>4867119</v>
      </c>
    </row>
    <row r="10" spans="1:6" ht="13" x14ac:dyDescent="0.3">
      <c r="A10" s="5"/>
      <c r="B10" s="15" t="s">
        <v>44</v>
      </c>
      <c r="C10" s="47">
        <f>SUM(C9)</f>
        <v>4390880</v>
      </c>
      <c r="D10" s="47"/>
      <c r="E10" s="47">
        <f>SUM(E9)</f>
        <v>4867119</v>
      </c>
    </row>
    <row r="11" spans="1:6" ht="12.5" x14ac:dyDescent="0.25">
      <c r="A11" s="5"/>
      <c r="B11" s="5"/>
      <c r="C11" s="43"/>
      <c r="D11" s="11"/>
      <c r="E11" s="43"/>
    </row>
    <row r="12" spans="1:6" ht="13" x14ac:dyDescent="0.3">
      <c r="A12" s="5"/>
      <c r="B12" s="15" t="s">
        <v>45</v>
      </c>
      <c r="C12" s="44"/>
      <c r="D12" s="44"/>
      <c r="E12" s="44"/>
    </row>
    <row r="13" spans="1:6" ht="13" x14ac:dyDescent="0.3">
      <c r="A13" s="5"/>
      <c r="B13" s="12" t="s">
        <v>46</v>
      </c>
      <c r="C13" s="44">
        <v>7035</v>
      </c>
      <c r="D13" s="44"/>
      <c r="E13" s="44">
        <v>22974</v>
      </c>
    </row>
    <row r="14" spans="1:6" ht="13" x14ac:dyDescent="0.3">
      <c r="A14" s="5"/>
      <c r="B14" s="12" t="s">
        <v>47</v>
      </c>
      <c r="C14" s="44">
        <v>139175</v>
      </c>
      <c r="D14" s="44"/>
      <c r="E14" s="44">
        <v>137560</v>
      </c>
    </row>
    <row r="15" spans="1:6" ht="13" x14ac:dyDescent="0.3">
      <c r="A15" s="5"/>
      <c r="B15" s="12" t="s">
        <v>48</v>
      </c>
      <c r="C15" s="20">
        <v>148539</v>
      </c>
      <c r="D15" s="12"/>
      <c r="E15" s="20">
        <v>161198</v>
      </c>
    </row>
    <row r="16" spans="1:6" ht="13" x14ac:dyDescent="0.3">
      <c r="A16" s="5"/>
      <c r="B16" s="15" t="s">
        <v>44</v>
      </c>
      <c r="C16" s="17">
        <f>SUM(C13:C15)</f>
        <v>294749</v>
      </c>
      <c r="D16" s="15"/>
      <c r="E16" s="17">
        <f>SUM(E13:E15)</f>
        <v>321732</v>
      </c>
    </row>
    <row r="17" spans="1:5" ht="12.5" x14ac:dyDescent="0.25">
      <c r="A17" s="5"/>
      <c r="B17" s="9"/>
      <c r="C17" s="43"/>
      <c r="D17" s="11"/>
      <c r="E17" s="43"/>
    </row>
    <row r="18" spans="1:5" ht="13.5" thickBot="1" x14ac:dyDescent="0.35">
      <c r="A18" s="5"/>
      <c r="B18" s="15" t="s">
        <v>49</v>
      </c>
      <c r="C18" s="18">
        <f>C10-C16</f>
        <v>4096131</v>
      </c>
      <c r="D18" s="17"/>
      <c r="E18" s="18">
        <f>E10-E16</f>
        <v>4545387</v>
      </c>
    </row>
    <row r="19" spans="1:5" ht="13" thickTop="1" x14ac:dyDescent="0.25">
      <c r="A19" s="5"/>
      <c r="B19" s="9"/>
      <c r="C19" s="43"/>
      <c r="D19" s="11"/>
      <c r="E19" s="43"/>
    </row>
    <row r="20" spans="1:5" ht="13" x14ac:dyDescent="0.3">
      <c r="A20" s="5"/>
      <c r="B20" s="15" t="s">
        <v>50</v>
      </c>
      <c r="C20" s="45"/>
      <c r="D20" s="11"/>
      <c r="E20" s="45"/>
    </row>
    <row r="21" spans="1:5" ht="13" x14ac:dyDescent="0.3">
      <c r="A21" s="5"/>
      <c r="B21" s="12" t="s">
        <v>51</v>
      </c>
      <c r="C21" s="44">
        <v>1691648</v>
      </c>
      <c r="D21" s="44"/>
      <c r="E21" s="44">
        <v>1162031</v>
      </c>
    </row>
    <row r="22" spans="1:5" ht="13" x14ac:dyDescent="0.3">
      <c r="A22" s="5"/>
      <c r="B22" s="12" t="s">
        <v>52</v>
      </c>
      <c r="C22" s="20">
        <v>210520</v>
      </c>
      <c r="D22" s="12"/>
      <c r="E22" s="20">
        <v>182386</v>
      </c>
    </row>
    <row r="23" spans="1:5" ht="13" x14ac:dyDescent="0.3">
      <c r="A23" s="5"/>
      <c r="B23" s="15" t="s">
        <v>44</v>
      </c>
      <c r="C23" s="17">
        <f>SUM(C21:C22)</f>
        <v>1902168</v>
      </c>
      <c r="D23" s="15"/>
      <c r="E23" s="17">
        <f>SUM(E21:E22)</f>
        <v>1344417</v>
      </c>
    </row>
    <row r="24" spans="1:5" ht="12.5" x14ac:dyDescent="0.25">
      <c r="A24" s="5"/>
      <c r="B24" s="9"/>
      <c r="C24" s="43"/>
      <c r="D24" s="11"/>
      <c r="E24" s="43"/>
    </row>
    <row r="25" spans="1:5" ht="13" x14ac:dyDescent="0.3">
      <c r="A25" s="5"/>
      <c r="B25" s="15" t="s">
        <v>53</v>
      </c>
      <c r="C25" s="45"/>
      <c r="D25" s="11"/>
      <c r="E25" s="45"/>
    </row>
    <row r="26" spans="1:5" ht="13" x14ac:dyDescent="0.3">
      <c r="A26" s="5"/>
      <c r="B26" s="12" t="s">
        <v>54</v>
      </c>
      <c r="C26" s="48">
        <v>0</v>
      </c>
      <c r="D26" s="48"/>
      <c r="E26" s="48">
        <v>51</v>
      </c>
    </row>
    <row r="27" spans="1:5" ht="13" x14ac:dyDescent="0.3">
      <c r="A27" s="5"/>
      <c r="B27" s="12" t="s">
        <v>55</v>
      </c>
      <c r="C27" s="49">
        <v>-203138.74</v>
      </c>
      <c r="D27" s="50"/>
      <c r="E27" s="49">
        <v>-183238</v>
      </c>
    </row>
    <row r="28" spans="1:5" ht="13" x14ac:dyDescent="0.3">
      <c r="A28" s="5"/>
      <c r="B28" s="51" t="s">
        <v>44</v>
      </c>
      <c r="C28" s="52">
        <f>SUM(C26:C27)</f>
        <v>-203138.74</v>
      </c>
      <c r="D28" s="53"/>
      <c r="E28" s="52">
        <f>SUM(E26:E27)</f>
        <v>-183187</v>
      </c>
    </row>
    <row r="29" spans="1:5" ht="12.5" x14ac:dyDescent="0.25">
      <c r="A29" s="5"/>
      <c r="B29" s="9"/>
      <c r="C29" s="43"/>
      <c r="D29" s="11"/>
      <c r="E29" s="43"/>
    </row>
    <row r="30" spans="1:5" ht="13" x14ac:dyDescent="0.3">
      <c r="A30" s="5"/>
      <c r="B30" s="15" t="s">
        <v>56</v>
      </c>
      <c r="C30" s="45"/>
      <c r="D30" s="11"/>
      <c r="E30" s="45"/>
    </row>
    <row r="31" spans="1:5" ht="13" x14ac:dyDescent="0.3">
      <c r="A31" s="5"/>
      <c r="B31" s="12" t="s">
        <v>57</v>
      </c>
      <c r="C31" s="48">
        <v>2709</v>
      </c>
      <c r="D31" s="48"/>
      <c r="E31" s="48">
        <v>1020</v>
      </c>
    </row>
    <row r="32" spans="1:5" ht="13" x14ac:dyDescent="0.3">
      <c r="A32" s="5"/>
      <c r="B32" s="12" t="s">
        <v>58</v>
      </c>
      <c r="C32" s="48">
        <v>-225</v>
      </c>
      <c r="D32" s="48"/>
      <c r="E32" s="48">
        <v>-252</v>
      </c>
    </row>
    <row r="33" spans="1:6" ht="13" x14ac:dyDescent="0.3">
      <c r="A33" s="5"/>
      <c r="B33" s="12" t="s">
        <v>59</v>
      </c>
      <c r="C33" s="48">
        <v>27314</v>
      </c>
      <c r="D33" s="48"/>
      <c r="E33" s="48">
        <v>19294</v>
      </c>
    </row>
    <row r="34" spans="1:6" ht="13" x14ac:dyDescent="0.3">
      <c r="A34" s="5"/>
      <c r="B34" s="12" t="s">
        <v>60</v>
      </c>
      <c r="C34" s="48">
        <v>-42607</v>
      </c>
      <c r="D34" s="48"/>
      <c r="E34" s="48">
        <v>-26080</v>
      </c>
    </row>
    <row r="35" spans="1:6" ht="13" x14ac:dyDescent="0.3">
      <c r="A35" s="5"/>
      <c r="B35" s="51" t="s">
        <v>44</v>
      </c>
      <c r="C35" s="54">
        <f>SUM(C31:C34)</f>
        <v>-12809</v>
      </c>
      <c r="D35" s="53"/>
      <c r="E35" s="54">
        <f>SUM(E31:E34)</f>
        <v>-6018</v>
      </c>
    </row>
    <row r="36" spans="1:6" ht="12.5" x14ac:dyDescent="0.25">
      <c r="A36" s="5"/>
      <c r="B36" s="9"/>
      <c r="C36" s="43"/>
      <c r="D36" s="11"/>
      <c r="E36" s="43"/>
    </row>
    <row r="37" spans="1:6" ht="13.5" thickBot="1" x14ac:dyDescent="0.35">
      <c r="A37" s="5"/>
      <c r="B37" s="15" t="s">
        <v>61</v>
      </c>
      <c r="C37" s="18">
        <f>C10-C16-C23-C28-C35</f>
        <v>2409910.7400000002</v>
      </c>
      <c r="D37" s="55"/>
      <c r="E37" s="18">
        <f>E10-E16-E23-E28-E35</f>
        <v>3390175</v>
      </c>
    </row>
    <row r="38" spans="1:6" ht="13" thickTop="1" x14ac:dyDescent="0.25">
      <c r="A38" s="5"/>
      <c r="B38" s="9"/>
      <c r="C38" s="43"/>
      <c r="D38" s="11"/>
      <c r="E38" s="43"/>
    </row>
    <row r="39" spans="1:6" ht="13" x14ac:dyDescent="0.3">
      <c r="A39" s="5"/>
      <c r="B39" s="12" t="s">
        <v>62</v>
      </c>
      <c r="C39" s="56">
        <v>186609</v>
      </c>
      <c r="D39" s="55"/>
      <c r="E39" s="56">
        <v>611936</v>
      </c>
    </row>
    <row r="40" spans="1:6" ht="13" x14ac:dyDescent="0.3">
      <c r="A40" s="5"/>
      <c r="B40" s="15" t="s">
        <v>63</v>
      </c>
      <c r="C40" s="57">
        <f>C37-C39</f>
        <v>2223301.7400000002</v>
      </c>
      <c r="D40" s="55"/>
      <c r="E40" s="57">
        <f>E37-E39</f>
        <v>2778239</v>
      </c>
    </row>
    <row r="41" spans="1:6" ht="12.5" x14ac:dyDescent="0.25">
      <c r="A41" s="5"/>
      <c r="B41" s="9"/>
      <c r="C41" s="9"/>
      <c r="D41" s="9"/>
      <c r="E41" s="43"/>
    </row>
    <row r="42" spans="1:6" ht="13.5" thickBot="1" x14ac:dyDescent="0.35">
      <c r="A42" s="5"/>
      <c r="B42" s="15" t="s">
        <v>64</v>
      </c>
      <c r="C42" s="18">
        <f>+C40</f>
        <v>2223301.7400000002</v>
      </c>
      <c r="D42" s="55"/>
      <c r="E42" s="18">
        <f>+E40</f>
        <v>2778239</v>
      </c>
    </row>
    <row r="43" spans="1:6" ht="13" thickTop="1" x14ac:dyDescent="0.25">
      <c r="A43" s="5"/>
      <c r="B43" s="9"/>
      <c r="C43" s="9"/>
      <c r="D43" s="9"/>
      <c r="E43" s="43"/>
    </row>
    <row r="44" spans="1:6" ht="13.5" thickBot="1" x14ac:dyDescent="0.35">
      <c r="A44" s="58"/>
      <c r="B44" s="15" t="s">
        <v>65</v>
      </c>
      <c r="C44" s="18">
        <f>C42/1000000</f>
        <v>2.2233017400000001</v>
      </c>
      <c r="D44" s="55"/>
      <c r="E44" s="18">
        <f>E42/1000000</f>
        <v>2.7782390000000001</v>
      </c>
      <c r="F44" s="59"/>
    </row>
    <row r="45" spans="1:6" ht="13" thickTop="1" x14ac:dyDescent="0.25">
      <c r="A45" s="5"/>
      <c r="B45" s="9"/>
      <c r="C45" s="43"/>
      <c r="D45" s="11"/>
      <c r="E45" s="43"/>
    </row>
    <row r="46" spans="1:6" ht="10" x14ac:dyDescent="0.2"/>
    <row r="47" spans="1:6" ht="10" x14ac:dyDescent="0.2"/>
    <row r="48" spans="1:6" ht="10" x14ac:dyDescent="0.2"/>
    <row r="49" spans="1:6" ht="10" x14ac:dyDescent="0.2"/>
    <row r="50" spans="1:6" ht="10" x14ac:dyDescent="0.2"/>
    <row r="51" spans="1:6" ht="12.5" x14ac:dyDescent="0.25">
      <c r="A51" s="5"/>
      <c r="B51" s="25"/>
      <c r="C51" s="26"/>
      <c r="D51" s="26"/>
      <c r="E51" s="26"/>
    </row>
    <row r="52" spans="1:6" ht="11.5" x14ac:dyDescent="0.25">
      <c r="A52" s="27"/>
      <c r="B52" s="28" t="s">
        <v>37</v>
      </c>
      <c r="C52" s="29" t="s">
        <v>38</v>
      </c>
      <c r="D52" s="29"/>
      <c r="E52" s="29"/>
      <c r="F52" s="60"/>
    </row>
    <row r="53" spans="1:6" ht="11.5" x14ac:dyDescent="0.25">
      <c r="A53" s="27"/>
      <c r="B53" s="30" t="s">
        <v>39</v>
      </c>
      <c r="C53" s="31" t="s">
        <v>40</v>
      </c>
      <c r="D53" s="31"/>
      <c r="E53" s="31"/>
      <c r="F53" s="60"/>
    </row>
    <row r="54" spans="1:6" ht="10" x14ac:dyDescent="0.2"/>
  </sheetData>
  <mergeCells count="8">
    <mergeCell ref="C52:E52"/>
    <mergeCell ref="C53:E53"/>
    <mergeCell ref="A1:F1"/>
    <mergeCell ref="A2:E2"/>
    <mergeCell ref="A3:E3"/>
    <mergeCell ref="A4:E4"/>
    <mergeCell ref="B5:E5"/>
    <mergeCell ref="C51:E51"/>
  </mergeCells>
  <printOptions horizontalCentered="1"/>
  <pageMargins left="0.45" right="0.47" top="0.53" bottom="0.44" header="0" footer="0"/>
  <pageSetup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2025-02-18T14:43:16Z</dcterms:created>
  <dcterms:modified xsi:type="dcterms:W3CDTF">2025-02-18T14:44:04Z</dcterms:modified>
</cp:coreProperties>
</file>