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6. BOLSA DE VALORES\2025\01. BCUS\"/>
    </mc:Choice>
  </mc:AlternateContent>
  <bookViews>
    <workbookView xWindow="0" yWindow="0" windowWidth="23040" windowHeight="9192" activeTab="1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2" l="1"/>
  <c r="C52" i="2"/>
  <c r="C41" i="2"/>
  <c r="C33" i="2"/>
  <c r="C14" i="2"/>
  <c r="C7" i="2"/>
  <c r="C58" i="1"/>
  <c r="C55" i="1"/>
  <c r="C51" i="1"/>
  <c r="C48" i="1"/>
  <c r="C33" i="1"/>
  <c r="C44" i="1" s="1"/>
  <c r="C17" i="1"/>
  <c r="C11" i="1"/>
  <c r="C8" i="1"/>
  <c r="C21" i="2" l="1"/>
  <c r="C29" i="2" s="1"/>
  <c r="C51" i="2"/>
  <c r="C28" i="1"/>
  <c r="C62" i="1"/>
  <c r="C64" i="1" s="1"/>
  <c r="D52" i="2"/>
  <c r="D58" i="1"/>
  <c r="D55" i="1"/>
  <c r="D51" i="1"/>
  <c r="D8" i="1" l="1"/>
  <c r="D17" i="1"/>
  <c r="D33" i="1"/>
  <c r="D48" i="1"/>
  <c r="D62" i="1" s="1"/>
  <c r="D7" i="2"/>
  <c r="D11" i="1"/>
  <c r="D41" i="2"/>
  <c r="D60" i="2"/>
  <c r="D51" i="2" s="1"/>
  <c r="D14" i="2"/>
  <c r="D33" i="2"/>
  <c r="D21" i="2" l="1"/>
  <c r="D29" i="2" s="1"/>
  <c r="D44" i="1"/>
  <c r="D28" i="1"/>
  <c r="D64" i="1" l="1"/>
  <c r="D65" i="1" l="1"/>
  <c r="D39" i="2"/>
  <c r="D47" i="2" s="1"/>
  <c r="D49" i="2" l="1"/>
  <c r="D71" i="2" l="1"/>
  <c r="C39" i="2"/>
  <c r="C47" i="2" s="1"/>
  <c r="C49" i="2" s="1"/>
  <c r="C71" i="2" s="1"/>
</calcChain>
</file>

<file path=xl/sharedStrings.xml><?xml version="1.0" encoding="utf-8"?>
<sst xmlns="http://schemas.openxmlformats.org/spreadsheetml/2006/main" count="138" uniqueCount="124">
  <si>
    <t>Activo</t>
  </si>
  <si>
    <t>Pasivo</t>
  </si>
  <si>
    <t>BANCO CUSCATLAN DE EL SALVADOR, S.A.</t>
  </si>
  <si>
    <t>Estado de Situación Financiera Separado</t>
  </si>
  <si>
    <t>Efectivo y equivalentes de efectivo</t>
  </si>
  <si>
    <t>Disponibilidades</t>
  </si>
  <si>
    <t>Operaciones con pacto de retroventa</t>
  </si>
  <si>
    <t>Instrumentos financieros de inversión (neto)</t>
  </si>
  <si>
    <t>A Valor razonable con cambios en resultados</t>
  </si>
  <si>
    <t>A Valor razonable con cambios en otro resultado integral</t>
  </si>
  <si>
    <t>A Costo amortizado</t>
  </si>
  <si>
    <t>Derivados financieros para coberturas</t>
  </si>
  <si>
    <t>Instrumentos Financieros Restringidos</t>
  </si>
  <si>
    <t>Cartera de créditos (neta)</t>
  </si>
  <si>
    <t>Créditos vigentes a un año plazo</t>
  </si>
  <si>
    <t>Créditos vigentes a más de un año plazo</t>
  </si>
  <si>
    <t>Créditos vencidos</t>
  </si>
  <si>
    <t>Estimación de pérdida por deterioro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</si>
  <si>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</si>
  <si>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</si>
  <si>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</si>
  <si>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</si>
  <si>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</si>
  <si>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</si>
  <si>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</si>
  <si>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 xml:space="preserve">Pasivos financieros a valor razonable con cambios en resultados (neto) </t>
  </si>
  <si>
    <t>Derivados para cobertura</t>
  </si>
  <si>
    <t>Pasivos financieros a costo amortizado (neto)</t>
  </si>
  <si>
    <t>Depósitos</t>
  </si>
  <si>
    <t>Operaciones con pacto de retrocompra</t>
  </si>
  <si>
    <t>Préstamos</t>
  </si>
  <si>
    <t>Títulos de emisión propia</t>
  </si>
  <si>
    <t>Obligaciones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</si>
  <si>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</si>
  <si>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</si>
  <si>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</si>
  <si>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</si>
  <si>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</si>
  <si>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</si>
  <si>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</si>
  <si>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</si>
  <si>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</si>
  <si>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>De capital</t>
  </si>
  <si>
    <t>Otras reservas</t>
  </si>
  <si>
    <t>Resultados por aplicar</t>
  </si>
  <si>
    <t>Utilidades (Pérdidas) de ejercicios anteriores</t>
  </si>
  <si>
    <t>Utilidades (Pérdidas) del presente ejercicio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</si>
  <si>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</si>
  <si>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</si>
  <si>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</si>
  <si>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</si>
  <si>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</si>
  <si>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</si>
  <si>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</si>
  <si>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</si>
  <si>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</si>
  <si>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</si>
  <si>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</si>
  <si>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</si>
  <si>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</si>
  <si>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</si>
  <si>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 xml:space="preserve">Cartera de préstamos </t>
  </si>
  <si>
    <t>Otros ingresos por intereses</t>
  </si>
  <si>
    <t>Gastos por intereses</t>
  </si>
  <si>
    <t>Pasivos financieros a valor razonable con cambios en resultados</t>
  </si>
  <si>
    <t>Otros gastos por intereses</t>
  </si>
  <si>
    <t>Ingresos por intereses netos</t>
  </si>
  <si>
    <t>Ganancia (Pérdida) por cambios en el valor razonable de activos y pasivos financieros,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</si>
  <si>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</si>
  <si>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</si>
  <si>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</si>
  <si>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</si>
  <si>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</si>
  <si>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</si>
  <si>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</si>
  <si>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(Pérdidas) por ventas o desapropiación de instrumentos financieros a costo amortizado, neto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</si>
  <si>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</si>
  <si>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</si>
  <si>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</si>
  <si>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</si>
  <si>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</si>
  <si>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</si>
  <si>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</si>
  <si>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</si>
  <si>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</si>
  <si>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</si>
  <si>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</si>
  <si>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</si>
  <si>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</si>
  <si>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</si>
  <si>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</si>
  <si>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</si>
  <si>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</si>
  <si>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</si>
  <si>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</si>
  <si>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</si>
  <si>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</si>
  <si>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</si>
  <si>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</si>
  <si>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</si>
  <si>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</si>
  <si>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</si>
  <si>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</si>
  <si>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</si>
  <si>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</si>
  <si>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</si>
  <si>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</si>
  <si>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</si>
  <si>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</si>
  <si>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</si>
  <si>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t>Saldos al 31 de enero de 2025 y 2024</t>
  </si>
  <si>
    <t>Del 1 al 31 de enero de 2025 y 2024</t>
  </si>
  <si>
    <t>Ricardo Ernesto Mejía Reinoza</t>
  </si>
  <si>
    <t>Estado de Resultados Integrales Separado</t>
  </si>
  <si>
    <t>José Eduardo Luna Roshardt</t>
  </si>
  <si>
    <t>Gerardo Emilio Kuri Nosthas</t>
  </si>
  <si>
    <t>Director de Operaciones y Finanzas</t>
  </si>
  <si>
    <t xml:space="preserve">        Representante Legal</t>
  </si>
  <si>
    <t xml:space="preserve">       Representante Legal</t>
  </si>
  <si>
    <t>Pérdida por deterioro de activos financieros distintos a los activos de riesgo crediticio, Neta</t>
  </si>
  <si>
    <t>Pérdida por deterioro de activos financieros de riesgo crediticio, Neta</t>
  </si>
  <si>
    <t>Ganancia por ventas de activos y Operaciones discontinuadas</t>
  </si>
  <si>
    <t>Ganancias generadas por entidades registradas bajo el método de la participación</t>
  </si>
  <si>
    <t>Otros ingresos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</si>
</sst>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left" indent="1"/>
    </xf>
    <xf numFmtId="0" fontId="6" fillId="4" borderId="0" xfId="0" applyFont="1" applyFill="1" applyAlignment="1">
      <alignment horizontal="left" indent="3"/>
    </xf>
    <xf numFmtId="0" fontId="6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6" fillId="5" borderId="0" xfId="0" applyFont="1" applyFill="1" applyAlignment="1">
      <alignment horizontal="left" indent="3"/>
    </xf>
    <xf numFmtId="0" fontId="4" fillId="6" borderId="0" xfId="0" applyFont="1" applyFill="1"/>
    <xf numFmtId="0" fontId="4" fillId="0" borderId="0" xfId="0" applyFont="1" applyFill="1"/>
    <xf numFmtId="0" fontId="5" fillId="5" borderId="0" xfId="0" applyFont="1" applyFill="1"/>
    <xf numFmtId="0" fontId="6" fillId="0" borderId="0" xfId="0" applyFont="1" applyAlignment="1">
      <alignment horizontal="left" indent="1"/>
    </xf>
    <xf numFmtId="0" fontId="4" fillId="5" borderId="0" xfId="0" applyFont="1" applyFill="1"/>
    <xf numFmtId="0" fontId="4" fillId="5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4" fillId="5" borderId="0" xfId="0" applyFont="1" applyFill="1" applyAlignment="1">
      <alignment horizontal="left" indent="1"/>
    </xf>
    <xf numFmtId="0" fontId="6" fillId="0" borderId="0" xfId="0" applyFont="1" applyAlignment="1">
      <alignment horizontal="left" indent="3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right" indent="3"/>
    </xf>
    <xf numFmtId="0" fontId="4" fillId="3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6" fillId="0" borderId="0" xfId="0" applyFont="1" applyAlignment="1">
      <alignment horizontal="left" wrapText="1" indent="1"/>
    </xf>
    <xf numFmtId="0" fontId="5" fillId="0" borderId="0" xfId="0" applyFont="1" applyAlignment="1">
      <alignment horizontal="center"/>
    </xf>
    <xf numFmtId="40" fontId="7" fillId="0" borderId="0" xfId="0" quotePrefix="1" applyNumberFormat="1" applyFont="1" applyFill="1" applyAlignment="1">
      <alignment horizontal="center"/>
    </xf>
    <xf numFmtId="164" fontId="4" fillId="5" borderId="0" xfId="0" applyNumberFormat="1" applyFont="1" applyFill="1"/>
    <xf numFmtId="164" fontId="6" fillId="0" borderId="0" xfId="0" applyNumberFormat="1" applyFont="1"/>
    <xf numFmtId="164" fontId="7" fillId="2" borderId="0" xfId="0" applyNumberFormat="1" applyFont="1" applyFill="1"/>
    <xf numFmtId="164" fontId="4" fillId="3" borderId="0" xfId="0" applyNumberFormat="1" applyFont="1" applyFill="1"/>
    <xf numFmtId="40" fontId="6" fillId="0" borderId="0" xfId="0" applyNumberFormat="1" applyFont="1"/>
    <xf numFmtId="43" fontId="6" fillId="0" borderId="0" xfId="0" applyNumberFormat="1" applyFont="1" applyFill="1"/>
    <xf numFmtId="0" fontId="6" fillId="0" borderId="0" xfId="0" applyFont="1" applyFill="1"/>
    <xf numFmtId="0" fontId="6" fillId="5" borderId="0" xfId="0" applyFont="1" applyFill="1"/>
    <xf numFmtId="164" fontId="4" fillId="0" borderId="0" xfId="0" applyNumberFormat="1" applyFont="1" applyFill="1"/>
    <xf numFmtId="164" fontId="6" fillId="4" borderId="0" xfId="0" applyNumberFormat="1" applyFont="1" applyFill="1"/>
    <xf numFmtId="164" fontId="6" fillId="5" borderId="0" xfId="0" applyNumberFormat="1" applyFont="1" applyFill="1"/>
    <xf numFmtId="164" fontId="4" fillId="0" borderId="0" xfId="0" applyNumberFormat="1" applyFont="1"/>
    <xf numFmtId="164" fontId="4" fillId="6" borderId="0" xfId="0" applyNumberFormat="1" applyFont="1" applyFill="1"/>
    <xf numFmtId="165" fontId="9" fillId="0" borderId="0" xfId="1" applyNumberFormat="1" applyFont="1" applyFill="1"/>
    <xf numFmtId="43" fontId="6" fillId="0" borderId="0" xfId="0" applyNumberFormat="1" applyFont="1" applyFill="1" applyAlignment="1"/>
    <xf numFmtId="43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43" fontId="6" fillId="0" borderId="0" xfId="0" applyNumberFormat="1" applyFont="1" applyFill="1" applyAlignment="1">
      <alignment horizontal="left"/>
    </xf>
    <xf numFmtId="0" fontId="4" fillId="0" borderId="0" xfId="0" applyFont="1"/>
    <xf numFmtId="40" fontId="4" fillId="0" borderId="0" xfId="0" applyNumberFormat="1" applyFont="1"/>
    <xf numFmtId="43" fontId="6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E86"/>
  <sheetViews>
    <sheetView showGridLines="0" view="pageBreakPreview" zoomScale="90" zoomScaleNormal="85" zoomScaleSheetLayoutView="90" workbookViewId="0">
      <pane xSplit="2" ySplit="6" topLeftCell="C7" activePane="bottomRight" state="frozen"/>
      <selection activeCell="F34" sqref="F34"/>
      <selection pane="topRight" activeCell="F34" sqref="F34"/>
      <selection pane="bottomLeft" activeCell="F34" sqref="F34"/>
      <selection pane="bottomRight" activeCell="B66" sqref="B66"/>
    </sheetView>
  </sheetViews>
  <sheetFormatPr baseColWidth="10" defaultRowHeight="13.8" outlineLevelRow="1" x14ac:dyDescent="0.25"/>
  <cols>
    <col min="1" max="1" width="3.6640625" style="4" customWidth="1"/>
    <col min="2" max="2" width="58.44140625" style="4" customWidth="1"/>
    <col min="3" max="4" width="17.109375" style="4" customWidth="1"/>
    <col min="5" max="16384" width="11.5546875" style="4"/>
  </cols>
  <sheetData>
    <row r="1" spans="2:4" ht="17.399999999999999" x14ac:dyDescent="0.3">
      <c r="B1" s="1" t="s">
        <v>2</v>
      </c>
    </row>
    <row r="2" spans="2:4" x14ac:dyDescent="0.25">
      <c r="B2" s="42" t="s">
        <v>3</v>
      </c>
    </row>
    <row r="3" spans="2:4" x14ac:dyDescent="0.25">
      <c r="B3" s="42" t="s">
        <v>110</v>
      </c>
    </row>
    <row r="4" spans="2:4" x14ac:dyDescent="0.25">
      <c r="B4" s="4" t="s">
        <v>106</v>
      </c>
    </row>
    <row r="5" spans="2:4" x14ac:dyDescent="0.25">
      <c r="C5" s="22">
        <v>2025</v>
      </c>
      <c r="D5" s="22">
        <v>2024</v>
      </c>
    </row>
    <row r="6" spans="2:4" x14ac:dyDescent="0.25">
      <c r="C6" s="23"/>
      <c r="D6" s="23"/>
    </row>
    <row r="7" spans="2:4" x14ac:dyDescent="0.25">
      <c r="B7" s="10" t="s">
        <v>0</v>
      </c>
      <c r="C7" s="31"/>
      <c r="D7" s="31"/>
    </row>
    <row r="8" spans="2:4" x14ac:dyDescent="0.25">
      <c r="B8" s="2" t="s">
        <v>4</v>
      </c>
      <c r="C8" s="32">
        <f>SUM(C9:C10)</f>
        <v>600216</v>
      </c>
      <c r="D8" s="32">
        <f>SUM(D9:D10)</f>
        <v>521873.6</v>
      </c>
    </row>
    <row r="9" spans="2:4" hidden="1" outlineLevel="1" x14ac:dyDescent="0.25">
      <c r="B9" s="3" t="s">
        <v>5</v>
      </c>
      <c r="C9" s="33">
        <v>599885.5</v>
      </c>
      <c r="D9" s="33">
        <v>521571</v>
      </c>
    </row>
    <row r="10" spans="2:4" hidden="1" outlineLevel="1" x14ac:dyDescent="0.25">
      <c r="B10" s="3" t="s">
        <v>6</v>
      </c>
      <c r="C10" s="33">
        <v>330.5</v>
      </c>
      <c r="D10" s="33">
        <v>302.60000000000002</v>
      </c>
    </row>
    <row r="11" spans="2:4" collapsed="1" x14ac:dyDescent="0.25">
      <c r="B11" s="2" t="s">
        <v>7</v>
      </c>
      <c r="C11" s="32">
        <f>SUM(C12:C14)</f>
        <v>473566.3</v>
      </c>
      <c r="D11" s="32">
        <f>SUM(D12:D14)</f>
        <v>535678.4</v>
      </c>
    </row>
    <row r="12" spans="2:4" hidden="1" outlineLevel="1" x14ac:dyDescent="0.25">
      <c r="B12" s="3" t="s">
        <v>8</v>
      </c>
      <c r="C12" s="33">
        <v>10388.200000000001</v>
      </c>
      <c r="D12" s="33">
        <v>0</v>
      </c>
    </row>
    <row r="13" spans="2:4" hidden="1" outlineLevel="1" x14ac:dyDescent="0.25">
      <c r="B13" s="3" t="s">
        <v>9</v>
      </c>
      <c r="C13" s="33">
        <v>0</v>
      </c>
      <c r="D13" s="33">
        <v>0</v>
      </c>
    </row>
    <row r="14" spans="2:4" hidden="1" outlineLevel="1" x14ac:dyDescent="0.25">
      <c r="B14" s="3" t="s">
        <v>10</v>
      </c>
      <c r="C14" s="33">
        <v>463178.1</v>
      </c>
      <c r="D14" s="33">
        <v>535678.4</v>
      </c>
    </row>
    <row r="15" spans="2:4" hidden="1" collapsed="1" x14ac:dyDescent="0.25">
      <c r="B15" s="2" t="s">
        <v>11</v>
      </c>
      <c r="C15" s="32"/>
      <c r="D15" s="32">
        <v>0</v>
      </c>
    </row>
    <row r="16" spans="2:4" hidden="1" x14ac:dyDescent="0.25">
      <c r="B16" s="2" t="s">
        <v>12</v>
      </c>
      <c r="C16" s="32"/>
      <c r="D16" s="32">
        <v>0</v>
      </c>
    </row>
    <row r="17" spans="2:4" x14ac:dyDescent="0.25">
      <c r="B17" s="2" t="s">
        <v>13</v>
      </c>
      <c r="C17" s="32">
        <f>SUM(C18:C21)</f>
        <v>2993106.2</v>
      </c>
      <c r="D17" s="32">
        <f>SUM(D18:D21)</f>
        <v>2788101.5</v>
      </c>
    </row>
    <row r="18" spans="2:4" hidden="1" outlineLevel="1" x14ac:dyDescent="0.25">
      <c r="B18" s="3" t="s">
        <v>14</v>
      </c>
      <c r="C18" s="33">
        <v>382977</v>
      </c>
      <c r="D18" s="33">
        <v>357852.6</v>
      </c>
    </row>
    <row r="19" spans="2:4" hidden="1" outlineLevel="1" x14ac:dyDescent="0.25">
      <c r="B19" s="3" t="s">
        <v>15</v>
      </c>
      <c r="C19" s="33">
        <v>2664933</v>
      </c>
      <c r="D19" s="33">
        <v>2470273.7999999998</v>
      </c>
    </row>
    <row r="20" spans="2:4" hidden="1" outlineLevel="1" x14ac:dyDescent="0.25">
      <c r="B20" s="3" t="s">
        <v>16</v>
      </c>
      <c r="C20" s="33">
        <v>77944.600000000006</v>
      </c>
      <c r="D20" s="33">
        <v>81058.600000000006</v>
      </c>
    </row>
    <row r="21" spans="2:4" hidden="1" outlineLevel="1" x14ac:dyDescent="0.25">
      <c r="B21" s="3" t="s">
        <v>17</v>
      </c>
      <c r="C21" s="33">
        <v>-132748.4</v>
      </c>
      <c r="D21" s="33">
        <v>-121083.5</v>
      </c>
    </row>
    <row r="22" spans="2:4" collapsed="1" x14ac:dyDescent="0.25">
      <c r="B22" s="2" t="s">
        <v>18</v>
      </c>
      <c r="C22" s="32">
        <v>46264.6</v>
      </c>
      <c r="D22" s="32">
        <v>50240.9</v>
      </c>
    </row>
    <row r="23" spans="2:4" x14ac:dyDescent="0.25">
      <c r="B23" s="2" t="s">
        <v>19</v>
      </c>
      <c r="C23" s="32">
        <v>113591.8</v>
      </c>
      <c r="D23" s="32">
        <v>117778.8</v>
      </c>
    </row>
    <row r="24" spans="2:4" x14ac:dyDescent="0.25">
      <c r="B24" s="2" t="s">
        <v>20</v>
      </c>
      <c r="C24" s="32">
        <v>275.89999999999998</v>
      </c>
      <c r="D24" s="32">
        <v>1618.2</v>
      </c>
    </row>
    <row r="25" spans="2:4" hidden="1" x14ac:dyDescent="0.25">
      <c r="B25" s="2" t="s">
        <v>21</v>
      </c>
      <c r="C25" s="32"/>
      <c r="D25" s="32">
        <v>0</v>
      </c>
    </row>
    <row r="26" spans="2:4" x14ac:dyDescent="0.25">
      <c r="B26" s="2" t="s">
        <v>22</v>
      </c>
      <c r="C26" s="32">
        <v>31575.5</v>
      </c>
      <c r="D26" s="32">
        <v>31454.3</v>
      </c>
    </row>
    <row r="27" spans="2:4" x14ac:dyDescent="0.25">
      <c r="B27" s="2" t="s">
        <v>23</v>
      </c>
      <c r="C27" s="32">
        <v>9872.2000000000007</v>
      </c>
      <c r="D27" s="32">
        <v>11906.8</v>
      </c>
    </row>
    <row r="28" spans="2:4" x14ac:dyDescent="0.25">
      <c r="B28" s="5" t="s">
        <v>24</v>
      </c>
      <c r="C28" s="26">
        <f>C8+C11+C15+C16+C17+C22+C23+C24+C25+C26+C27</f>
        <v>4268468.5000000009</v>
      </c>
      <c r="D28" s="26">
        <f>D8+D11+D15+D16+D17+D22+D23+D24+D25+D26+D27</f>
        <v>4058652.4999999995</v>
      </c>
    </row>
    <row r="29" spans="2:4" x14ac:dyDescent="0.25">
      <c r="C29" s="25"/>
      <c r="D29" s="25"/>
    </row>
    <row r="30" spans="2:4" x14ac:dyDescent="0.25">
      <c r="B30" s="10" t="s">
        <v>1</v>
      </c>
      <c r="C30" s="34"/>
      <c r="D30" s="34"/>
    </row>
    <row r="31" spans="2:4" hidden="1" x14ac:dyDescent="0.25">
      <c r="B31" s="2" t="s">
        <v>25</v>
      </c>
      <c r="C31" s="35"/>
      <c r="D31" s="35">
        <v>0</v>
      </c>
    </row>
    <row r="32" spans="2:4" hidden="1" x14ac:dyDescent="0.25">
      <c r="B32" s="2" t="s">
        <v>26</v>
      </c>
      <c r="C32" s="35"/>
      <c r="D32" s="35">
        <v>0</v>
      </c>
    </row>
    <row r="33" spans="2:4" x14ac:dyDescent="0.25">
      <c r="B33" s="2" t="s">
        <v>27</v>
      </c>
      <c r="C33" s="35">
        <f>SUM(C34:C38)</f>
        <v>3674154.8000000003</v>
      </c>
      <c r="D33" s="35">
        <f>SUM(D34:D38)</f>
        <v>3481320.0999999996</v>
      </c>
    </row>
    <row r="34" spans="2:4" outlineLevel="1" x14ac:dyDescent="0.25">
      <c r="B34" s="3" t="s">
        <v>28</v>
      </c>
      <c r="C34" s="33">
        <v>3301028.7</v>
      </c>
      <c r="D34" s="33">
        <v>3002632.4</v>
      </c>
    </row>
    <row r="35" spans="2:4" hidden="1" outlineLevel="1" x14ac:dyDescent="0.25">
      <c r="B35" s="3" t="s">
        <v>29</v>
      </c>
      <c r="C35" s="33">
        <v>0</v>
      </c>
      <c r="D35" s="33">
        <v>0</v>
      </c>
    </row>
    <row r="36" spans="2:4" outlineLevel="1" x14ac:dyDescent="0.25">
      <c r="B36" s="3" t="s">
        <v>30</v>
      </c>
      <c r="C36" s="33">
        <v>229688.6</v>
      </c>
      <c r="D36" s="33">
        <v>274607.8</v>
      </c>
    </row>
    <row r="37" spans="2:4" outlineLevel="1" x14ac:dyDescent="0.25">
      <c r="B37" s="3" t="s">
        <v>31</v>
      </c>
      <c r="C37" s="33">
        <v>143437.5</v>
      </c>
      <c r="D37" s="33">
        <v>204079.9</v>
      </c>
    </row>
    <row r="38" spans="2:4" hidden="1" outlineLevel="1" x14ac:dyDescent="0.25">
      <c r="B38" s="3" t="s">
        <v>32</v>
      </c>
      <c r="C38" s="33">
        <v>0</v>
      </c>
      <c r="D38" s="33">
        <v>0</v>
      </c>
    </row>
    <row r="39" spans="2:4" collapsed="1" x14ac:dyDescent="0.25">
      <c r="B39" s="2" t="s">
        <v>33</v>
      </c>
      <c r="C39" s="35">
        <v>17322.400000000001</v>
      </c>
      <c r="D39" s="35">
        <v>19224.2</v>
      </c>
    </row>
    <row r="40" spans="2:4" x14ac:dyDescent="0.25">
      <c r="B40" s="2" t="s">
        <v>34</v>
      </c>
      <c r="C40" s="35">
        <v>46437</v>
      </c>
      <c r="D40" s="35">
        <v>48386.7</v>
      </c>
    </row>
    <row r="41" spans="2:4" x14ac:dyDescent="0.25">
      <c r="B41" s="2" t="s">
        <v>35</v>
      </c>
      <c r="C41" s="35">
        <v>11714.9</v>
      </c>
      <c r="D41" s="35">
        <v>11270.8</v>
      </c>
    </row>
    <row r="42" spans="2:4" x14ac:dyDescent="0.25">
      <c r="B42" s="2" t="s">
        <v>36</v>
      </c>
      <c r="C42" s="35">
        <v>39479.300000000003</v>
      </c>
      <c r="D42" s="35">
        <v>46755.3</v>
      </c>
    </row>
    <row r="43" spans="2:4" hidden="1" x14ac:dyDescent="0.25">
      <c r="B43" s="2" t="s">
        <v>37</v>
      </c>
      <c r="C43" s="35"/>
      <c r="D43" s="35">
        <v>0</v>
      </c>
    </row>
    <row r="44" spans="2:4" x14ac:dyDescent="0.25">
      <c r="B44" s="6" t="s">
        <v>38</v>
      </c>
      <c r="C44" s="26">
        <f>C31+C32+C33+C39+C40+C41+C42+C43</f>
        <v>3789108.4</v>
      </c>
      <c r="D44" s="26">
        <f>D31+D32+D33+D39+D40+D41+D42+D43</f>
        <v>3606957.0999999996</v>
      </c>
    </row>
    <row r="45" spans="2:4" x14ac:dyDescent="0.25">
      <c r="C45" s="25"/>
      <c r="D45" s="25"/>
    </row>
    <row r="46" spans="2:4" x14ac:dyDescent="0.25">
      <c r="B46" s="20" t="s">
        <v>39</v>
      </c>
      <c r="C46" s="34"/>
      <c r="D46" s="34"/>
    </row>
    <row r="47" spans="2:4" x14ac:dyDescent="0.25">
      <c r="B47" s="2" t="s">
        <v>40</v>
      </c>
      <c r="C47" s="35">
        <v>204701.8</v>
      </c>
      <c r="D47" s="35">
        <v>204701.8</v>
      </c>
    </row>
    <row r="48" spans="2:4" x14ac:dyDescent="0.25">
      <c r="B48" s="2" t="s">
        <v>41</v>
      </c>
      <c r="C48" s="35">
        <f>SUM(C49:C50)</f>
        <v>90187.8</v>
      </c>
      <c r="D48" s="35">
        <f>SUM(D49:D50)</f>
        <v>90187.8</v>
      </c>
    </row>
    <row r="49" spans="2:4" hidden="1" outlineLevel="1" x14ac:dyDescent="0.25">
      <c r="B49" s="7" t="s">
        <v>42</v>
      </c>
      <c r="C49" s="34">
        <v>90187.8</v>
      </c>
      <c r="D49" s="34">
        <v>90187.8</v>
      </c>
    </row>
    <row r="50" spans="2:4" hidden="1" outlineLevel="1" x14ac:dyDescent="0.25">
      <c r="B50" s="7" t="s">
        <v>43</v>
      </c>
      <c r="C50" s="34">
        <v>0</v>
      </c>
      <c r="D50" s="34">
        <v>0</v>
      </c>
    </row>
    <row r="51" spans="2:4" collapsed="1" x14ac:dyDescent="0.25">
      <c r="B51" s="2" t="s">
        <v>44</v>
      </c>
      <c r="C51" s="35">
        <f>SUM(C52:C53)</f>
        <v>125011.9</v>
      </c>
      <c r="D51" s="35">
        <f>SUM(D52:D53)</f>
        <v>98249.2</v>
      </c>
    </row>
    <row r="52" spans="2:4" outlineLevel="1" x14ac:dyDescent="0.25">
      <c r="B52" s="7" t="s">
        <v>45</v>
      </c>
      <c r="C52" s="34">
        <v>119792</v>
      </c>
      <c r="D52" s="34">
        <v>93546.5</v>
      </c>
    </row>
    <row r="53" spans="2:4" outlineLevel="1" x14ac:dyDescent="0.25">
      <c r="B53" s="7" t="s">
        <v>46</v>
      </c>
      <c r="C53" s="34">
        <v>5219.8999999999996</v>
      </c>
      <c r="D53" s="34">
        <v>4702.7</v>
      </c>
    </row>
    <row r="54" spans="2:4" hidden="1" x14ac:dyDescent="0.25">
      <c r="B54" s="2" t="s">
        <v>47</v>
      </c>
      <c r="C54" s="35"/>
      <c r="D54" s="35">
        <v>0</v>
      </c>
    </row>
    <row r="55" spans="2:4" x14ac:dyDescent="0.25">
      <c r="B55" s="2" t="s">
        <v>48</v>
      </c>
      <c r="C55" s="35">
        <f>SUM(C56:C57)</f>
        <v>45871.4</v>
      </c>
      <c r="D55" s="35">
        <f>SUM(D56:D57)</f>
        <v>45086.1</v>
      </c>
    </row>
    <row r="56" spans="2:4" hidden="1" outlineLevel="1" x14ac:dyDescent="0.25">
      <c r="B56" s="7" t="s">
        <v>49</v>
      </c>
      <c r="C56" s="34">
        <v>45871.4</v>
      </c>
      <c r="D56" s="34">
        <v>45086.1</v>
      </c>
    </row>
    <row r="57" spans="2:4" hidden="1" outlineLevel="1" x14ac:dyDescent="0.25">
      <c r="B57" s="7" t="s">
        <v>50</v>
      </c>
      <c r="C57" s="34">
        <v>0</v>
      </c>
      <c r="D57" s="34">
        <v>0</v>
      </c>
    </row>
    <row r="58" spans="2:4" collapsed="1" x14ac:dyDescent="0.25">
      <c r="B58" s="2" t="s">
        <v>51</v>
      </c>
      <c r="C58" s="35">
        <f>SUM(C59:C60)</f>
        <v>13587.2</v>
      </c>
      <c r="D58" s="35">
        <f>SUM(D59:D60)</f>
        <v>13470.5</v>
      </c>
    </row>
    <row r="59" spans="2:4" hidden="1" outlineLevel="1" x14ac:dyDescent="0.25">
      <c r="B59" s="7" t="s">
        <v>52</v>
      </c>
      <c r="C59" s="34">
        <v>13587.2</v>
      </c>
      <c r="D59" s="34">
        <v>13470.5</v>
      </c>
    </row>
    <row r="60" spans="2:4" hidden="1" outlineLevel="1" x14ac:dyDescent="0.25">
      <c r="B60" s="7" t="s">
        <v>53</v>
      </c>
      <c r="C60" s="34">
        <v>0</v>
      </c>
      <c r="D60" s="34">
        <v>0</v>
      </c>
    </row>
    <row r="61" spans="2:4" hidden="1" collapsed="1" x14ac:dyDescent="0.25">
      <c r="B61" s="2" t="s">
        <v>54</v>
      </c>
      <c r="C61" s="35"/>
      <c r="D61" s="35">
        <v>0</v>
      </c>
    </row>
    <row r="62" spans="2:4" x14ac:dyDescent="0.25">
      <c r="B62" s="8" t="s">
        <v>55</v>
      </c>
      <c r="C62" s="36">
        <f>C47+C48+C51+C54+C55+C58+C61</f>
        <v>479360.10000000003</v>
      </c>
      <c r="D62" s="36">
        <f>D47+D48+D51+D54+D55+D58+D61</f>
        <v>451695.39999999997</v>
      </c>
    </row>
    <row r="63" spans="2:4" s="30" customFormat="1" ht="9" customHeight="1" x14ac:dyDescent="0.25">
      <c r="B63" s="9"/>
      <c r="C63" s="32"/>
      <c r="D63" s="32"/>
    </row>
    <row r="64" spans="2:4" x14ac:dyDescent="0.25">
      <c r="B64" s="5" t="s">
        <v>56</v>
      </c>
      <c r="C64" s="26">
        <f>C44+C62</f>
        <v>4268468.5</v>
      </c>
      <c r="D64" s="26">
        <f>D44+D62</f>
        <v>4058652.4999999995</v>
      </c>
    </row>
    <row r="65" spans="2:5" x14ac:dyDescent="0.25">
      <c r="C65" s="37"/>
      <c r="D65" s="37">
        <f>D28-D64</f>
        <v>0</v>
      </c>
    </row>
    <row r="66" spans="2:5" x14ac:dyDescent="0.25">
      <c r="B66" s="29" t="s">
        <v>108</v>
      </c>
      <c r="C66" s="30"/>
      <c r="D66" s="30"/>
      <c r="E66" s="30"/>
    </row>
    <row r="67" spans="2:5" x14ac:dyDescent="0.25">
      <c r="B67" s="30"/>
      <c r="C67" s="30"/>
      <c r="D67" s="30"/>
      <c r="E67" s="30"/>
    </row>
    <row r="68" spans="2:5" x14ac:dyDescent="0.25">
      <c r="B68" s="30"/>
      <c r="C68" s="30"/>
      <c r="D68" s="30"/>
      <c r="E68" s="30"/>
    </row>
    <row r="69" spans="2:5" x14ac:dyDescent="0.25">
      <c r="B69" s="30"/>
      <c r="C69" s="30"/>
      <c r="D69" s="30"/>
      <c r="E69" s="30"/>
    </row>
    <row r="70" spans="2:5" x14ac:dyDescent="0.25">
      <c r="B70" s="30"/>
      <c r="C70" s="30"/>
      <c r="D70" s="30"/>
      <c r="E70" s="30"/>
    </row>
    <row r="71" spans="2:5" x14ac:dyDescent="0.25">
      <c r="B71" s="30"/>
      <c r="C71" s="30"/>
      <c r="D71" s="30"/>
      <c r="E71" s="30"/>
    </row>
    <row r="72" spans="2:5" x14ac:dyDescent="0.25">
      <c r="B72" s="30"/>
      <c r="C72" s="30"/>
      <c r="D72" s="30"/>
      <c r="E72" s="30"/>
    </row>
    <row r="73" spans="2:5" x14ac:dyDescent="0.25">
      <c r="B73" s="40" t="s">
        <v>114</v>
      </c>
      <c r="C73" s="44" t="s">
        <v>115</v>
      </c>
      <c r="D73" s="44"/>
      <c r="E73" s="29"/>
    </row>
    <row r="74" spans="2:5" x14ac:dyDescent="0.25">
      <c r="B74" s="41" t="s">
        <v>117</v>
      </c>
      <c r="C74" s="44" t="s">
        <v>116</v>
      </c>
      <c r="D74" s="44"/>
      <c r="E74" s="29"/>
    </row>
    <row r="75" spans="2:5" x14ac:dyDescent="0.25">
      <c r="B75" s="41"/>
      <c r="C75" s="41"/>
      <c r="D75" s="41"/>
      <c r="E75" s="29"/>
    </row>
    <row r="76" spans="2:5" x14ac:dyDescent="0.25">
      <c r="B76" s="41"/>
      <c r="C76" s="41"/>
      <c r="D76" s="41"/>
      <c r="E76" s="29"/>
    </row>
    <row r="77" spans="2:5" x14ac:dyDescent="0.25">
      <c r="B77" s="41"/>
      <c r="C77" s="38"/>
      <c r="D77" s="38"/>
      <c r="E77" s="38"/>
    </row>
    <row r="78" spans="2:5" x14ac:dyDescent="0.25">
      <c r="B78" s="41"/>
      <c r="C78" s="38"/>
      <c r="D78" s="38"/>
      <c r="E78" s="38"/>
    </row>
    <row r="79" spans="2:5" x14ac:dyDescent="0.25">
      <c r="B79" s="44" t="s">
        <v>112</v>
      </c>
      <c r="C79" s="44"/>
      <c r="D79" s="44"/>
      <c r="E79" s="29"/>
    </row>
    <row r="80" spans="2:5" x14ac:dyDescent="0.25">
      <c r="B80" s="44" t="s">
        <v>109</v>
      </c>
      <c r="C80" s="44"/>
      <c r="D80" s="44"/>
      <c r="E80" s="29"/>
    </row>
    <row r="81" spans="2:5" x14ac:dyDescent="0.25">
      <c r="B81" s="29"/>
      <c r="C81" s="29"/>
      <c r="D81" s="29"/>
      <c r="E81" s="29"/>
    </row>
    <row r="82" spans="2:5" x14ac:dyDescent="0.25">
      <c r="B82" s="29"/>
      <c r="C82" s="29"/>
      <c r="D82" s="29"/>
      <c r="E82" s="29"/>
    </row>
    <row r="83" spans="2:5" x14ac:dyDescent="0.25">
      <c r="E83" s="38"/>
    </row>
    <row r="84" spans="2:5" x14ac:dyDescent="0.25">
      <c r="E84" s="38"/>
    </row>
    <row r="85" spans="2:5" x14ac:dyDescent="0.25">
      <c r="B85" s="30"/>
      <c r="C85" s="30"/>
      <c r="D85" s="30"/>
      <c r="E85" s="30"/>
    </row>
    <row r="86" spans="2:5" x14ac:dyDescent="0.25">
      <c r="B86" s="30"/>
      <c r="C86" s="30"/>
      <c r="D86" s="30"/>
      <c r="E86" s="30"/>
    </row>
  </sheetData>
  <mergeCells count="4">
    <mergeCell ref="B79:D79"/>
    <mergeCell ref="B80:D80"/>
    <mergeCell ref="C73:D73"/>
    <mergeCell ref="C74:D74"/>
  </mergeCells>
  <pageMargins left="0.7" right="0.7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93"/>
  <sheetViews>
    <sheetView showGridLines="0" tabSelected="1" view="pageBreakPreview" zoomScale="90" zoomScaleNormal="85" zoomScaleSheetLayoutView="90" workbookViewId="0">
      <pane xSplit="2" ySplit="6" topLeftCell="C7" activePane="bottomRight" state="frozen"/>
      <selection activeCell="F34" sqref="F34"/>
      <selection pane="topRight" activeCell="F34" sqref="F34"/>
      <selection pane="bottomLeft" activeCell="F34" sqref="F34"/>
      <selection pane="bottomRight" activeCell="B39" sqref="B39"/>
    </sheetView>
  </sheetViews>
  <sheetFormatPr baseColWidth="10" defaultRowHeight="13.8" x14ac:dyDescent="0.25"/>
  <cols>
    <col min="1" max="1" width="2.6640625" style="4" customWidth="1"/>
    <col min="2" max="2" width="87.44140625" style="4" customWidth="1"/>
    <col min="3" max="4" width="16.109375" style="4" customWidth="1"/>
    <col min="5" max="16384" width="11.5546875" style="4"/>
  </cols>
  <sheetData>
    <row r="1" spans="2:4" ht="17.399999999999999" x14ac:dyDescent="0.3">
      <c r="B1" s="1" t="s">
        <v>2</v>
      </c>
    </row>
    <row r="2" spans="2:4" x14ac:dyDescent="0.25">
      <c r="B2" s="42" t="s">
        <v>113</v>
      </c>
    </row>
    <row r="3" spans="2:4" x14ac:dyDescent="0.25">
      <c r="B3" s="42" t="s">
        <v>111</v>
      </c>
    </row>
    <row r="4" spans="2:4" x14ac:dyDescent="0.25">
      <c r="B4" s="4" t="s">
        <v>107</v>
      </c>
    </row>
    <row r="5" spans="2:4" x14ac:dyDescent="0.25">
      <c r="C5" s="22">
        <v>2025</v>
      </c>
      <c r="D5" s="22">
        <v>2024</v>
      </c>
    </row>
    <row r="6" spans="2:4" x14ac:dyDescent="0.25">
      <c r="C6" s="23"/>
      <c r="D6" s="23"/>
    </row>
    <row r="7" spans="2:4" x14ac:dyDescent="0.25">
      <c r="B7" s="10" t="s">
        <v>57</v>
      </c>
      <c r="C7" s="24">
        <f>SUM(C8:C12)</f>
        <v>29458.400000000001</v>
      </c>
      <c r="D7" s="24">
        <f>SUM(D8:D12)</f>
        <v>27409.4</v>
      </c>
    </row>
    <row r="8" spans="2:4" x14ac:dyDescent="0.25">
      <c r="B8" s="11" t="s">
        <v>58</v>
      </c>
      <c r="C8" s="25">
        <v>75</v>
      </c>
      <c r="D8" s="25">
        <v>3124.7</v>
      </c>
    </row>
    <row r="9" spans="2:4" hidden="1" x14ac:dyDescent="0.25">
      <c r="B9" s="11" t="s">
        <v>59</v>
      </c>
      <c r="C9" s="25">
        <v>0</v>
      </c>
      <c r="D9" s="25">
        <v>0</v>
      </c>
    </row>
    <row r="10" spans="2:4" x14ac:dyDescent="0.25">
      <c r="B10" s="11" t="s">
        <v>60</v>
      </c>
      <c r="C10" s="25">
        <v>4232.7</v>
      </c>
      <c r="D10" s="25">
        <v>1122.4000000000001</v>
      </c>
    </row>
    <row r="11" spans="2:4" x14ac:dyDescent="0.25">
      <c r="B11" s="11" t="s">
        <v>61</v>
      </c>
      <c r="C11" s="25">
        <v>25150.7</v>
      </c>
      <c r="D11" s="25">
        <v>23162.3</v>
      </c>
    </row>
    <row r="12" spans="2:4" hidden="1" x14ac:dyDescent="0.25">
      <c r="B12" s="11" t="s">
        <v>62</v>
      </c>
      <c r="C12" s="25">
        <v>0</v>
      </c>
      <c r="D12" s="25">
        <v>0</v>
      </c>
    </row>
    <row r="13" spans="2:4" x14ac:dyDescent="0.25">
      <c r="C13" s="25"/>
      <c r="D13" s="25"/>
    </row>
    <row r="14" spans="2:4" x14ac:dyDescent="0.25">
      <c r="B14" s="10" t="s">
        <v>63</v>
      </c>
      <c r="C14" s="24">
        <f>SUM(C15:C19)</f>
        <v>-8048.1</v>
      </c>
      <c r="D14" s="24">
        <f>SUM(D15:D19)</f>
        <v>-7758.9</v>
      </c>
    </row>
    <row r="15" spans="2:4" x14ac:dyDescent="0.25">
      <c r="B15" s="11" t="s">
        <v>28</v>
      </c>
      <c r="C15" s="25">
        <v>-5773.1</v>
      </c>
      <c r="D15" s="25">
        <v>-4705.8</v>
      </c>
    </row>
    <row r="16" spans="2:4" hidden="1" x14ac:dyDescent="0.25">
      <c r="B16" s="11" t="s">
        <v>64</v>
      </c>
      <c r="C16" s="25">
        <v>0</v>
      </c>
      <c r="D16" s="25">
        <v>0</v>
      </c>
    </row>
    <row r="17" spans="2:4" x14ac:dyDescent="0.25">
      <c r="B17" s="11" t="s">
        <v>31</v>
      </c>
      <c r="C17" s="25">
        <v>-772.5</v>
      </c>
      <c r="D17" s="25">
        <v>-1055.0999999999999</v>
      </c>
    </row>
    <row r="18" spans="2:4" x14ac:dyDescent="0.25">
      <c r="B18" s="11" t="s">
        <v>30</v>
      </c>
      <c r="C18" s="25">
        <v>-1482.6</v>
      </c>
      <c r="D18" s="25">
        <v>-1974.5</v>
      </c>
    </row>
    <row r="19" spans="2:4" x14ac:dyDescent="0.25">
      <c r="B19" s="11" t="s">
        <v>65</v>
      </c>
      <c r="C19" s="25">
        <v>-19.899999999999999</v>
      </c>
      <c r="D19" s="25">
        <v>-23.5</v>
      </c>
    </row>
    <row r="20" spans="2:4" x14ac:dyDescent="0.25">
      <c r="C20" s="25"/>
      <c r="D20" s="25"/>
    </row>
    <row r="21" spans="2:4" x14ac:dyDescent="0.25">
      <c r="B21" s="6" t="s">
        <v>66</v>
      </c>
      <c r="C21" s="26">
        <f>C7+C14</f>
        <v>21410.300000000003</v>
      </c>
      <c r="D21" s="26">
        <f>D7+D14</f>
        <v>19650.5</v>
      </c>
    </row>
    <row r="22" spans="2:4" x14ac:dyDescent="0.25">
      <c r="C22" s="25"/>
      <c r="D22" s="25"/>
    </row>
    <row r="23" spans="2:4" hidden="1" x14ac:dyDescent="0.25">
      <c r="B23" s="11" t="s">
        <v>67</v>
      </c>
      <c r="C23" s="25"/>
      <c r="D23" s="25">
        <v>0</v>
      </c>
    </row>
    <row r="24" spans="2:4" x14ac:dyDescent="0.25">
      <c r="B24" s="21" t="s">
        <v>119</v>
      </c>
      <c r="C24" s="25">
        <v>-32.5</v>
      </c>
      <c r="D24" s="25">
        <v>-41.7</v>
      </c>
    </row>
    <row r="25" spans="2:4" x14ac:dyDescent="0.25">
      <c r="B25" s="11" t="s">
        <v>120</v>
      </c>
      <c r="C25" s="25">
        <v>-5480.8</v>
      </c>
      <c r="D25" s="25">
        <v>-4699.8999999999996</v>
      </c>
    </row>
    <row r="26" spans="2:4" hidden="1" x14ac:dyDescent="0.25">
      <c r="B26" s="11" t="s">
        <v>68</v>
      </c>
      <c r="C26" s="25"/>
      <c r="D26" s="25">
        <v>0</v>
      </c>
    </row>
    <row r="27" spans="2:4" hidden="1" x14ac:dyDescent="0.25">
      <c r="B27" s="11" t="s">
        <v>69</v>
      </c>
      <c r="C27" s="25"/>
      <c r="D27" s="25">
        <v>0</v>
      </c>
    </row>
    <row r="28" spans="2:4" hidden="1" x14ac:dyDescent="0.25">
      <c r="B28" s="11" t="s">
        <v>70</v>
      </c>
      <c r="C28" s="25"/>
      <c r="D28" s="25">
        <v>0</v>
      </c>
    </row>
    <row r="29" spans="2:4" x14ac:dyDescent="0.25">
      <c r="B29" s="5" t="s">
        <v>71</v>
      </c>
      <c r="C29" s="26">
        <f>C21+SUM(C23:C28)</f>
        <v>15897.000000000004</v>
      </c>
      <c r="D29" s="26">
        <f>D21+SUM(D23:D28)</f>
        <v>14908.900000000001</v>
      </c>
    </row>
    <row r="30" spans="2:4" x14ac:dyDescent="0.25">
      <c r="C30" s="25"/>
      <c r="D30" s="25"/>
    </row>
    <row r="31" spans="2:4" x14ac:dyDescent="0.25">
      <c r="B31" s="11" t="s">
        <v>72</v>
      </c>
      <c r="C31" s="25">
        <v>2520.6</v>
      </c>
      <c r="D31" s="25">
        <v>2204</v>
      </c>
    </row>
    <row r="32" spans="2:4" x14ac:dyDescent="0.25">
      <c r="B32" s="11" t="s">
        <v>73</v>
      </c>
      <c r="C32" s="25">
        <v>-2003.6</v>
      </c>
      <c r="D32" s="25">
        <v>-1577.1</v>
      </c>
    </row>
    <row r="33" spans="2:4" x14ac:dyDescent="0.25">
      <c r="B33" s="12" t="s">
        <v>74</v>
      </c>
      <c r="C33" s="24">
        <f>SUM(C31:C32)</f>
        <v>517</v>
      </c>
      <c r="D33" s="24">
        <f>SUM(D31:D32)</f>
        <v>626.90000000000009</v>
      </c>
    </row>
    <row r="34" spans="2:4" x14ac:dyDescent="0.25">
      <c r="C34" s="25"/>
      <c r="D34" s="25"/>
    </row>
    <row r="35" spans="2:4" hidden="1" x14ac:dyDescent="0.25">
      <c r="B35" s="11" t="s">
        <v>75</v>
      </c>
      <c r="C35" s="25"/>
      <c r="D35" s="25">
        <v>0</v>
      </c>
    </row>
    <row r="36" spans="2:4" x14ac:dyDescent="0.25">
      <c r="B36" s="11" t="s">
        <v>121</v>
      </c>
      <c r="C36" s="25">
        <v>656.3</v>
      </c>
      <c r="D36" s="25">
        <v>370.9</v>
      </c>
    </row>
    <row r="37" spans="2:4" ht="16.2" customHeight="1" x14ac:dyDescent="0.25">
      <c r="B37" s="21" t="s">
        <v>122</v>
      </c>
      <c r="C37" s="25">
        <v>106.4</v>
      </c>
      <c r="D37" s="25">
        <v>3.7</v>
      </c>
    </row>
    <row r="38" spans="2:4" x14ac:dyDescent="0.25">
      <c r="B38" s="11" t="s">
        <v>123</v>
      </c>
      <c r="C38" s="25">
        <v>1132.4000000000001</v>
      </c>
      <c r="D38" s="25">
        <v>1188.8</v>
      </c>
    </row>
    <row r="39" spans="2:4" x14ac:dyDescent="0.25">
      <c r="B39" s="5" t="s">
        <v>76</v>
      </c>
      <c r="C39" s="26">
        <f>C29+C33+SUM(C35:C38)</f>
        <v>18309.100000000002</v>
      </c>
      <c r="D39" s="26">
        <f>D29+D33+SUM(D35:D38)</f>
        <v>17099.2</v>
      </c>
    </row>
    <row r="40" spans="2:4" x14ac:dyDescent="0.25">
      <c r="C40" s="25"/>
      <c r="D40" s="25"/>
    </row>
    <row r="41" spans="2:4" x14ac:dyDescent="0.25">
      <c r="B41" s="10" t="s">
        <v>77</v>
      </c>
      <c r="C41" s="24">
        <f>SUM(C42:C45)</f>
        <v>-11781.400000000001</v>
      </c>
      <c r="D41" s="24">
        <f>SUM(D42:D45)</f>
        <v>-11176.9</v>
      </c>
    </row>
    <row r="42" spans="2:4" x14ac:dyDescent="0.25">
      <c r="B42" s="11" t="s">
        <v>78</v>
      </c>
      <c r="C42" s="25">
        <v>-5970</v>
      </c>
      <c r="D42" s="25">
        <v>-5674.2</v>
      </c>
    </row>
    <row r="43" spans="2:4" x14ac:dyDescent="0.25">
      <c r="B43" s="11" t="s">
        <v>79</v>
      </c>
      <c r="C43" s="25">
        <v>-3634.2</v>
      </c>
      <c r="D43" s="25">
        <v>-3447.2</v>
      </c>
    </row>
    <row r="44" spans="2:4" x14ac:dyDescent="0.25">
      <c r="B44" s="11" t="s">
        <v>80</v>
      </c>
      <c r="C44" s="25">
        <v>-2084.5</v>
      </c>
      <c r="D44" s="25">
        <v>-2009.1</v>
      </c>
    </row>
    <row r="45" spans="2:4" x14ac:dyDescent="0.25">
      <c r="B45" s="11" t="s">
        <v>81</v>
      </c>
      <c r="C45" s="25">
        <v>-92.7</v>
      </c>
      <c r="D45" s="25">
        <v>-46.4</v>
      </c>
    </row>
    <row r="46" spans="2:4" x14ac:dyDescent="0.25">
      <c r="C46" s="25"/>
      <c r="D46" s="25"/>
    </row>
    <row r="47" spans="2:4" x14ac:dyDescent="0.25">
      <c r="B47" s="6" t="s">
        <v>82</v>
      </c>
      <c r="C47" s="26">
        <f>C39+C41</f>
        <v>6527.7000000000007</v>
      </c>
      <c r="D47" s="26">
        <f>D39+D41</f>
        <v>5922.3000000000011</v>
      </c>
    </row>
    <row r="48" spans="2:4" x14ac:dyDescent="0.25">
      <c r="B48" s="13" t="s">
        <v>83</v>
      </c>
      <c r="C48" s="24">
        <v>-1307.8</v>
      </c>
      <c r="D48" s="24">
        <v>-1219.5999999999999</v>
      </c>
    </row>
    <row r="49" spans="2:4" x14ac:dyDescent="0.25">
      <c r="B49" s="19" t="s">
        <v>84</v>
      </c>
      <c r="C49" s="27">
        <f>SUM(C47:C48)</f>
        <v>5219.9000000000005</v>
      </c>
      <c r="D49" s="27">
        <f>SUM(D47:D48)</f>
        <v>4702.7000000000007</v>
      </c>
    </row>
    <row r="50" spans="2:4" x14ac:dyDescent="0.25">
      <c r="C50" s="25"/>
      <c r="D50" s="25"/>
    </row>
    <row r="51" spans="2:4" x14ac:dyDescent="0.25">
      <c r="B51" s="14" t="s">
        <v>85</v>
      </c>
      <c r="C51" s="26">
        <f>C52+C60</f>
        <v>0</v>
      </c>
      <c r="D51" s="26">
        <f>D52+D60</f>
        <v>0</v>
      </c>
    </row>
    <row r="52" spans="2:4" x14ac:dyDescent="0.25">
      <c r="B52" s="15" t="s">
        <v>86</v>
      </c>
      <c r="C52" s="24">
        <f>SUM(C53:C58)</f>
        <v>0</v>
      </c>
      <c r="D52" s="24">
        <f>SUM(D53:D58)</f>
        <v>0</v>
      </c>
    </row>
    <row r="53" spans="2:4" hidden="1" x14ac:dyDescent="0.25">
      <c r="B53" s="16" t="s">
        <v>87</v>
      </c>
      <c r="C53" s="25"/>
      <c r="D53" s="25">
        <v>0</v>
      </c>
    </row>
    <row r="54" spans="2:4" hidden="1" x14ac:dyDescent="0.25">
      <c r="B54" s="16" t="s">
        <v>88</v>
      </c>
      <c r="C54" s="25"/>
      <c r="D54" s="25">
        <v>0</v>
      </c>
    </row>
    <row r="55" spans="2:4" hidden="1" x14ac:dyDescent="0.25">
      <c r="B55" s="16" t="s">
        <v>89</v>
      </c>
      <c r="C55" s="25"/>
      <c r="D55" s="25">
        <v>0</v>
      </c>
    </row>
    <row r="56" spans="2:4" hidden="1" x14ac:dyDescent="0.25">
      <c r="B56" s="16" t="s">
        <v>90</v>
      </c>
      <c r="C56" s="25"/>
      <c r="D56" s="25">
        <v>0</v>
      </c>
    </row>
    <row r="57" spans="2:4" hidden="1" x14ac:dyDescent="0.25">
      <c r="B57" s="16" t="s">
        <v>91</v>
      </c>
      <c r="C57" s="25"/>
      <c r="D57" s="25">
        <v>0</v>
      </c>
    </row>
    <row r="58" spans="2:4" hidden="1" x14ac:dyDescent="0.25">
      <c r="B58" s="16" t="s">
        <v>92</v>
      </c>
      <c r="C58" s="25"/>
      <c r="D58" s="25">
        <v>0</v>
      </c>
    </row>
    <row r="59" spans="2:4" x14ac:dyDescent="0.25">
      <c r="C59" s="25"/>
      <c r="D59" s="25"/>
    </row>
    <row r="60" spans="2:4" x14ac:dyDescent="0.25">
      <c r="B60" s="15" t="s">
        <v>93</v>
      </c>
      <c r="C60" s="24">
        <f>SUM(C61:C69)</f>
        <v>0</v>
      </c>
      <c r="D60" s="24">
        <f>SUM(D61:D69)</f>
        <v>0</v>
      </c>
    </row>
    <row r="61" spans="2:4" hidden="1" x14ac:dyDescent="0.25">
      <c r="B61" s="16" t="s">
        <v>94</v>
      </c>
      <c r="C61" s="25"/>
      <c r="D61" s="25">
        <v>0</v>
      </c>
    </row>
    <row r="62" spans="2:4" hidden="1" x14ac:dyDescent="0.25">
      <c r="B62" s="16" t="s">
        <v>95</v>
      </c>
      <c r="C62" s="25"/>
      <c r="D62" s="25">
        <v>0</v>
      </c>
    </row>
    <row r="63" spans="2:4" hidden="1" x14ac:dyDescent="0.25">
      <c r="B63" s="16" t="s">
        <v>96</v>
      </c>
      <c r="C63" s="25"/>
      <c r="D63" s="25">
        <v>0</v>
      </c>
    </row>
    <row r="64" spans="2:4" hidden="1" x14ac:dyDescent="0.25">
      <c r="B64" s="16" t="s">
        <v>89</v>
      </c>
      <c r="C64" s="25"/>
      <c r="D64" s="25">
        <v>0</v>
      </c>
    </row>
    <row r="65" spans="2:4" hidden="1" x14ac:dyDescent="0.25">
      <c r="B65" s="16" t="s">
        <v>97</v>
      </c>
      <c r="C65" s="25"/>
      <c r="D65" s="25">
        <v>0</v>
      </c>
    </row>
    <row r="66" spans="2:4" hidden="1" x14ac:dyDescent="0.25">
      <c r="B66" s="16" t="s">
        <v>90</v>
      </c>
      <c r="C66" s="25"/>
      <c r="D66" s="25">
        <v>0</v>
      </c>
    </row>
    <row r="67" spans="2:4" hidden="1" x14ac:dyDescent="0.25">
      <c r="B67" s="16" t="s">
        <v>98</v>
      </c>
      <c r="C67" s="25"/>
      <c r="D67" s="25">
        <v>0</v>
      </c>
    </row>
    <row r="68" spans="2:4" hidden="1" x14ac:dyDescent="0.25">
      <c r="B68" s="16" t="s">
        <v>99</v>
      </c>
      <c r="C68" s="25"/>
      <c r="D68" s="25">
        <v>0</v>
      </c>
    </row>
    <row r="69" spans="2:4" hidden="1" x14ac:dyDescent="0.25">
      <c r="B69" s="16" t="s">
        <v>100</v>
      </c>
      <c r="C69" s="25"/>
      <c r="D69" s="25">
        <v>0</v>
      </c>
    </row>
    <row r="70" spans="2:4" x14ac:dyDescent="0.25">
      <c r="C70" s="25"/>
      <c r="D70" s="25"/>
    </row>
    <row r="71" spans="2:4" x14ac:dyDescent="0.25">
      <c r="B71" s="19" t="s">
        <v>101</v>
      </c>
      <c r="C71" s="27">
        <f>C49+C51</f>
        <v>5219.9000000000005</v>
      </c>
      <c r="D71" s="27">
        <f>D49+D51</f>
        <v>4702.7000000000007</v>
      </c>
    </row>
    <row r="72" spans="2:4" x14ac:dyDescent="0.25">
      <c r="C72" s="28"/>
      <c r="D72" s="28"/>
    </row>
    <row r="73" spans="2:4" ht="27.6" x14ac:dyDescent="0.25">
      <c r="B73" s="17" t="s">
        <v>102</v>
      </c>
      <c r="C73" s="28"/>
      <c r="D73" s="28"/>
    </row>
    <row r="74" spans="2:4" x14ac:dyDescent="0.25">
      <c r="B74" s="18" t="s">
        <v>103</v>
      </c>
      <c r="C74" s="43">
        <v>0.03</v>
      </c>
      <c r="D74" s="43">
        <v>2.2973201266779052E-2</v>
      </c>
    </row>
    <row r="75" spans="2:4" x14ac:dyDescent="0.25">
      <c r="B75" s="18" t="s">
        <v>104</v>
      </c>
      <c r="C75" s="43">
        <v>2.5500997060113793E-2</v>
      </c>
      <c r="D75" s="43">
        <v>2.2973201266779052E-2</v>
      </c>
    </row>
    <row r="76" spans="2:4" x14ac:dyDescent="0.25">
      <c r="C76" s="43"/>
      <c r="D76" s="43"/>
    </row>
    <row r="77" spans="2:4" ht="27.6" x14ac:dyDescent="0.25">
      <c r="B77" s="17" t="s">
        <v>105</v>
      </c>
      <c r="C77" s="43"/>
      <c r="D77" s="43"/>
    </row>
    <row r="78" spans="2:4" x14ac:dyDescent="0.25">
      <c r="B78" s="18" t="s">
        <v>103</v>
      </c>
      <c r="C78" s="43">
        <v>0</v>
      </c>
      <c r="D78" s="43">
        <v>0</v>
      </c>
    </row>
    <row r="79" spans="2:4" x14ac:dyDescent="0.25">
      <c r="B79" s="18" t="s">
        <v>104</v>
      </c>
      <c r="C79" s="43">
        <v>0</v>
      </c>
      <c r="D79" s="43">
        <v>0</v>
      </c>
    </row>
    <row r="80" spans="2:4" x14ac:dyDescent="0.25">
      <c r="B80" s="29" t="s">
        <v>108</v>
      </c>
      <c r="C80" s="30"/>
      <c r="D80" s="30"/>
    </row>
    <row r="81" spans="2:4" x14ac:dyDescent="0.25">
      <c r="B81" s="30"/>
      <c r="C81" s="30"/>
      <c r="D81" s="30"/>
    </row>
    <row r="82" spans="2:4" x14ac:dyDescent="0.25">
      <c r="B82" s="30"/>
      <c r="C82" s="30"/>
      <c r="D82" s="30"/>
    </row>
    <row r="83" spans="2:4" x14ac:dyDescent="0.25">
      <c r="B83" s="30"/>
      <c r="C83" s="30"/>
      <c r="D83" s="30"/>
    </row>
    <row r="84" spans="2:4" x14ac:dyDescent="0.25">
      <c r="B84" s="30"/>
      <c r="C84" s="30"/>
      <c r="D84" s="30"/>
    </row>
    <row r="85" spans="2:4" x14ac:dyDescent="0.25">
      <c r="B85" s="30" t="s">
        <v>114</v>
      </c>
      <c r="C85" s="44" t="s">
        <v>115</v>
      </c>
      <c r="D85" s="44"/>
    </row>
    <row r="86" spans="2:4" x14ac:dyDescent="0.25">
      <c r="B86" s="29" t="s">
        <v>118</v>
      </c>
      <c r="C86" s="44" t="s">
        <v>116</v>
      </c>
      <c r="D86" s="44"/>
    </row>
    <row r="87" spans="2:4" x14ac:dyDescent="0.25">
      <c r="B87" s="39"/>
      <c r="C87" s="39"/>
      <c r="D87" s="39"/>
    </row>
    <row r="88" spans="2:4" x14ac:dyDescent="0.25">
      <c r="B88" s="39"/>
      <c r="C88" s="39"/>
      <c r="D88" s="39"/>
    </row>
    <row r="89" spans="2:4" x14ac:dyDescent="0.25">
      <c r="B89" s="29"/>
      <c r="C89" s="29"/>
      <c r="D89" s="29"/>
    </row>
    <row r="90" spans="2:4" x14ac:dyDescent="0.25">
      <c r="B90" s="29"/>
      <c r="C90" s="29"/>
      <c r="D90" s="29"/>
    </row>
    <row r="91" spans="2:4" x14ac:dyDescent="0.25">
      <c r="B91" s="41"/>
      <c r="C91" s="38"/>
      <c r="D91" s="38"/>
    </row>
    <row r="92" spans="2:4" x14ac:dyDescent="0.25">
      <c r="B92" s="44" t="s">
        <v>112</v>
      </c>
      <c r="C92" s="44"/>
      <c r="D92" s="44"/>
    </row>
    <row r="93" spans="2:4" x14ac:dyDescent="0.25">
      <c r="B93" s="44" t="s">
        <v>109</v>
      </c>
      <c r="C93" s="44"/>
      <c r="D93" s="44"/>
    </row>
  </sheetData>
  <mergeCells count="4">
    <mergeCell ref="B92:D92"/>
    <mergeCell ref="B93:D93"/>
    <mergeCell ref="C85:D85"/>
    <mergeCell ref="C86:D86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LEMUS, WILBERT [CUSCA SV]</cp:lastModifiedBy>
  <cp:lastPrinted>2025-02-10T17:34:51Z</cp:lastPrinted>
  <dcterms:created xsi:type="dcterms:W3CDTF">2024-01-31T20:23:18Z</dcterms:created>
  <dcterms:modified xsi:type="dcterms:W3CDTF">2025-02-10T17:35:01Z</dcterms:modified>
</cp:coreProperties>
</file>