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0F53ECD0-A96D-4944-820B-9DCAA0BE9336}" xr6:coauthVersionLast="47" xr6:coauthVersionMax="47" xr10:uidLastSave="{00000000-0000-0000-0000-000000000000}"/>
  <bookViews>
    <workbookView xWindow="-120" yWindow="-120" windowWidth="29040" windowHeight="1572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56" i="1" l="1"/>
  <c r="I36" i="1"/>
  <c r="K56" i="1"/>
  <c r="K49" i="1"/>
  <c r="I66" i="1" l="1"/>
  <c r="I49" i="1"/>
  <c r="I23" i="1"/>
  <c r="K23" i="1"/>
  <c r="K18" i="2" l="1"/>
  <c r="I18" i="2"/>
  <c r="I23" i="2" s="1"/>
  <c r="I30" i="2" s="1"/>
  <c r="I34" i="2" s="1"/>
  <c r="I38" i="2" s="1"/>
  <c r="K23" i="2" l="1"/>
  <c r="K30" i="2" s="1"/>
  <c r="K34" i="2" s="1"/>
  <c r="K38" i="2" s="1"/>
  <c r="A2" i="2"/>
  <c r="K66" i="1"/>
  <c r="K36" i="1"/>
  <c r="K57" i="1" l="1"/>
  <c r="K67" i="1" s="1"/>
  <c r="I57" i="1"/>
  <c r="I67" i="1" s="1"/>
  <c r="K37" i="1"/>
  <c r="I37" i="1"/>
</calcChain>
</file>

<file path=xl/sharedStrings.xml><?xml version="1.0" encoding="utf-8"?>
<sst xmlns="http://schemas.openxmlformats.org/spreadsheetml/2006/main" count="93" uniqueCount="83">
  <si>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</si>
  <si>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</si>
  <si>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</si>
  <si>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</si>
  <si>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</si>
  <si>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</si>
  <si>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</si>
  <si>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</si>
  <si>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</si>
  <si>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</si>
  <si>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</si>
  <si>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</si>
  <si>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</si>
  <si>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</si>
  <si>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</si>
  <si>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</si>
  <si>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</si>
  <si>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</si>
  <si>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</si>
  <si>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</si>
  <si>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</si>
  <si>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</si>
  <si>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</si>
  <si>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</si>
  <si>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</si>
  <si>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</si>
  <si>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</si>
  <si>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</si>
  <si>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</si>
  <si>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</si>
  <si>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</si>
  <si>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</si>
  <si>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</si>
  <si>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</si>
  <si>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</si>
  <si>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</si>
  <si>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</si>
  <si>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</si>
  <si>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</si>
  <si>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</si>
  <si>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</si>
  <si>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</si>
  <si>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</si>
  <si>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</si>
  <si>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</si>
  <si>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</si>
  <si>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</si>
  <si>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</si>
  <si>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</si>
  <si>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</si>
  <si>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</si>
  <si>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</si>
  <si>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</si>
  <si>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</si>
  <si>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</si>
  <si>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</si>
  <si>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</si>
  <si>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</si>
  <si>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</si>
  <si>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</si>
  <si>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</si>
  <si>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</si>
  <si>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</si>
  <si>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</si>
  <si>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</si>
  <si>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</si>
  <si>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</si>
  <si>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</si>
  <si>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</si>
  <si>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</si>
  <si>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</si>
  <si>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</si>
  <si>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</si>
  <si>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</si>
  <si>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</si>
  <si>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</si>
  <si>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</si>
  <si>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</si>
  <si>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</si>
  <si>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Efecto fusión por absorción</t>
  </si>
  <si>
    <t>Remanente IVA Crédito Fiscal</t>
  </si>
  <si>
    <t>Al 30 de noviembre de 2024 y 2023</t>
  </si>
  <si>
    <t>Por el periodo terminado del 1 de enero al 30 de noviembre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</si>
</sst>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164" fontId="3" fillId="0" borderId="0" xfId="3" applyNumberFormat="1" applyFont="1" applyAlignment="1">
      <alignment horizontal="right"/>
    </xf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abSelected="1" zoomScale="112" zoomScaleNormal="112" workbookViewId="0">
      <selection activeCell="K77" sqref="K77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81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2024</v>
      </c>
      <c r="J11" s="16"/>
      <c r="K11" s="16">
        <v>2023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8558068</v>
      </c>
      <c r="J14" s="21"/>
      <c r="K14" s="24">
        <v>30254798</v>
      </c>
      <c r="L14" s="25"/>
    </row>
    <row r="15" spans="1:12">
      <c r="A15" s="22"/>
      <c r="B15" s="10" t="s">
        <v>68</v>
      </c>
      <c r="C15" s="1"/>
      <c r="D15" s="1"/>
      <c r="E15" s="1"/>
      <c r="F15" s="1"/>
      <c r="G15" s="1"/>
      <c r="H15" s="23"/>
      <c r="I15" s="24">
        <v>10000000</v>
      </c>
      <c r="J15" s="21"/>
      <c r="K15" s="24">
        <v>7500000</v>
      </c>
      <c r="L15" s="25"/>
    </row>
    <row r="16" spans="1:12">
      <c r="A16" s="22"/>
      <c r="B16" s="1" t="s">
        <v>70</v>
      </c>
      <c r="C16" s="1"/>
      <c r="D16" s="1"/>
      <c r="E16" s="1"/>
      <c r="F16" s="1"/>
      <c r="G16" s="1"/>
      <c r="H16" s="23"/>
      <c r="I16" s="24">
        <v>35337773</v>
      </c>
      <c r="J16" s="21"/>
      <c r="K16" s="24">
        <v>28606080</v>
      </c>
    </row>
    <row r="17" spans="1:12">
      <c r="A17" s="22"/>
      <c r="B17" s="1" t="s">
        <v>71</v>
      </c>
      <c r="C17" s="1"/>
      <c r="D17" s="1"/>
      <c r="E17" s="1"/>
      <c r="F17" s="1"/>
      <c r="G17" s="1"/>
      <c r="H17" s="23"/>
      <c r="I17" s="24">
        <v>5248162</v>
      </c>
      <c r="J17" s="21"/>
      <c r="K17" s="24">
        <v>7310426</v>
      </c>
      <c r="L17" s="26"/>
    </row>
    <row r="18" spans="1:12">
      <c r="A18" s="22"/>
      <c r="B18" s="1" t="s">
        <v>58</v>
      </c>
      <c r="C18" s="1"/>
      <c r="D18" s="1"/>
      <c r="E18" s="1"/>
      <c r="F18" s="1"/>
      <c r="G18" s="1"/>
      <c r="H18" s="23"/>
      <c r="I18" s="24"/>
      <c r="J18" s="21"/>
      <c r="L18" s="26"/>
    </row>
    <row r="19" spans="1:12">
      <c r="A19" s="22"/>
      <c r="B19" s="28" t="s">
        <v>72</v>
      </c>
      <c r="C19" s="1"/>
      <c r="D19" s="1"/>
      <c r="E19" s="1"/>
      <c r="F19" s="1"/>
      <c r="G19" s="1"/>
      <c r="H19" s="23"/>
      <c r="I19" s="24">
        <v>15743697</v>
      </c>
      <c r="J19" s="21"/>
      <c r="K19" s="24">
        <v>15605575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35521314</v>
      </c>
      <c r="J20" s="21"/>
      <c r="K20" s="24">
        <v>29579736</v>
      </c>
      <c r="L20" s="26"/>
    </row>
    <row r="21" spans="1:12">
      <c r="A21" s="22"/>
      <c r="B21" s="10" t="s">
        <v>59</v>
      </c>
      <c r="C21" s="1"/>
      <c r="D21" s="1"/>
      <c r="E21" s="1"/>
      <c r="F21" s="1"/>
      <c r="G21" s="1"/>
      <c r="H21" s="23"/>
      <c r="I21" s="24">
        <v>12979255</v>
      </c>
      <c r="J21" s="21"/>
      <c r="K21" s="24">
        <v>7953671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5758624</v>
      </c>
      <c r="J22" s="21"/>
      <c r="K22" s="29">
        <v>10967419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129146893</v>
      </c>
      <c r="J23" s="32"/>
      <c r="K23" s="29">
        <f>SUM(K14:K22)</f>
        <v>137777705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60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61</v>
      </c>
      <c r="C27" s="36"/>
      <c r="D27" s="36"/>
      <c r="E27" s="36"/>
      <c r="F27" s="36"/>
      <c r="G27" s="36"/>
      <c r="H27" s="19"/>
      <c r="I27" s="24">
        <v>170350321</v>
      </c>
      <c r="J27" s="21"/>
      <c r="K27" s="24">
        <v>388043080</v>
      </c>
      <c r="L27" s="37"/>
    </row>
    <row r="28" spans="1:12">
      <c r="A28" s="35"/>
      <c r="B28" s="10" t="s">
        <v>73</v>
      </c>
      <c r="C28" s="36"/>
      <c r="D28" s="36"/>
      <c r="E28" s="36"/>
      <c r="F28" s="36"/>
      <c r="G28" s="36"/>
      <c r="H28" s="19"/>
      <c r="I28" s="24">
        <v>4636094</v>
      </c>
      <c r="J28" s="21"/>
      <c r="K28" s="24">
        <v>0</v>
      </c>
      <c r="L28" s="37"/>
    </row>
    <row r="29" spans="1:12">
      <c r="A29" s="35"/>
      <c r="B29" s="10" t="s">
        <v>80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11106094</v>
      </c>
      <c r="J30" s="34"/>
      <c r="K30" s="24">
        <v>10410339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0</v>
      </c>
      <c r="J31" s="34"/>
      <c r="K31" s="24">
        <v>6794917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40473186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602798</v>
      </c>
      <c r="J33" s="21"/>
      <c r="K33" s="24">
        <v>12932857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357652768</v>
      </c>
      <c r="J34" s="21"/>
      <c r="K34" s="24">
        <v>210706168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647503</v>
      </c>
      <c r="J35" s="21"/>
      <c r="K35" s="29">
        <v>511214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SUM(I26:I35)</f>
        <v>604299966</v>
      </c>
      <c r="J36" s="21"/>
      <c r="K36" s="29">
        <f>SUM(K26:K35)</f>
        <v>649361117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+I23+I36</f>
        <v>733446859</v>
      </c>
      <c r="J37" s="21"/>
      <c r="K37" s="38">
        <f>+K23+K36</f>
        <v>787138822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7991417</v>
      </c>
      <c r="J41" s="39"/>
      <c r="K41" s="24">
        <v>3269489</v>
      </c>
    </row>
    <row r="42" spans="1:18">
      <c r="A42" s="22"/>
      <c r="B42" s="10" t="s">
        <v>65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5000000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2171642</v>
      </c>
      <c r="J43" s="21"/>
      <c r="K43" s="24">
        <v>3710907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642384</v>
      </c>
      <c r="J44" s="21"/>
      <c r="K44" s="24">
        <v>414049</v>
      </c>
    </row>
    <row r="45" spans="1:18">
      <c r="A45" s="22"/>
      <c r="B45" s="10" t="s">
        <v>74</v>
      </c>
      <c r="C45" s="1"/>
      <c r="D45" s="1"/>
      <c r="E45" s="1"/>
      <c r="F45" s="1"/>
      <c r="G45" s="1"/>
      <c r="H45" s="19"/>
      <c r="I45" s="24">
        <v>400461</v>
      </c>
      <c r="J45" s="21"/>
      <c r="K45" s="24">
        <v>1997308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73043</v>
      </c>
      <c r="J46" s="21"/>
      <c r="K46" s="24">
        <v>12252129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3634404</v>
      </c>
      <c r="J47" s="21"/>
      <c r="K47" s="24">
        <v>4276069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16577417</v>
      </c>
      <c r="J48" s="21"/>
      <c r="K48" s="24">
        <v>16375251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31490768</v>
      </c>
      <c r="J49" s="21"/>
      <c r="K49" s="81">
        <f>SUM(K41:K48)</f>
        <v>47295202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2934688</v>
      </c>
      <c r="J52" s="21"/>
      <c r="K52" s="24">
        <v>4890394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211604907</v>
      </c>
      <c r="J53" s="21"/>
      <c r="K53" s="24">
        <v>235265862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916623</v>
      </c>
      <c r="J54" s="21"/>
      <c r="K54" s="24">
        <v>622836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12113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215468331</v>
      </c>
      <c r="J56" s="21"/>
      <c r="K56" s="81">
        <f>SUM(K52:K55)</f>
        <v>240886612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246959099</v>
      </c>
      <c r="J57" s="21"/>
      <c r="K57" s="29">
        <f>+K49+K56</f>
        <v>288181814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78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381400000</v>
      </c>
      <c r="L61" s="27"/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76280000</v>
      </c>
    </row>
    <row r="63" spans="1:12">
      <c r="A63" s="1"/>
      <c r="B63" s="10" t="s">
        <v>79</v>
      </c>
      <c r="C63" s="1"/>
      <c r="D63" s="1"/>
      <c r="E63" s="1"/>
      <c r="F63" s="1"/>
      <c r="G63" s="1"/>
      <c r="H63" s="19"/>
      <c r="I63" s="88">
        <v>-20341300</v>
      </c>
      <c r="J63" s="21"/>
      <c r="K63" s="24">
        <v>0</v>
      </c>
    </row>
    <row r="64" spans="1:12">
      <c r="A64" s="1"/>
      <c r="B64" s="10" t="s">
        <v>35</v>
      </c>
      <c r="C64" s="7"/>
      <c r="D64" s="1"/>
      <c r="E64" s="1"/>
      <c r="F64" s="1"/>
      <c r="G64" s="1"/>
      <c r="H64" s="19"/>
      <c r="I64" s="24">
        <f>13000000+40104684</f>
        <v>53104684</v>
      </c>
      <c r="J64" s="21"/>
      <c r="K64" s="24">
        <v>46410218</v>
      </c>
    </row>
    <row r="65" spans="1:12">
      <c r="A65" s="1"/>
      <c r="B65" s="10" t="s">
        <v>36</v>
      </c>
      <c r="C65" s="7"/>
      <c r="D65" s="1"/>
      <c r="E65" s="1"/>
      <c r="F65" s="1"/>
      <c r="G65" s="1"/>
      <c r="H65" s="19"/>
      <c r="I65" s="82">
        <v>-3955624</v>
      </c>
      <c r="J65" s="83"/>
      <c r="K65" s="82">
        <v>-5133210</v>
      </c>
    </row>
    <row r="66" spans="1:12">
      <c r="A66" s="31" t="s">
        <v>37</v>
      </c>
      <c r="B66" s="31"/>
      <c r="C66" s="31"/>
      <c r="D66" s="31"/>
      <c r="E66" s="31"/>
      <c r="F66" s="31"/>
      <c r="G66" s="31"/>
      <c r="H66" s="19"/>
      <c r="I66" s="81">
        <f>SUM(I61:I65)</f>
        <v>486487760</v>
      </c>
      <c r="J66" s="21"/>
      <c r="K66" s="81">
        <f>SUM(K61:K65)</f>
        <v>498957008</v>
      </c>
    </row>
    <row r="67" spans="1:12" ht="13.5" thickBot="1">
      <c r="A67" s="31" t="s">
        <v>38</v>
      </c>
      <c r="B67" s="31"/>
      <c r="C67" s="31"/>
      <c r="D67" s="31"/>
      <c r="E67" s="31"/>
      <c r="F67" s="31"/>
      <c r="G67" s="31"/>
      <c r="H67" s="19"/>
      <c r="I67" s="38">
        <f>+I57+I66</f>
        <v>733446859</v>
      </c>
      <c r="J67" s="21"/>
      <c r="K67" s="38">
        <f>+K57+K66</f>
        <v>787138822</v>
      </c>
      <c r="L67" s="25"/>
    </row>
    <row r="68" spans="1:12" ht="13.5" thickTop="1">
      <c r="A68" s="31"/>
      <c r="B68" s="7" t="s">
        <v>39</v>
      </c>
      <c r="C68" s="31"/>
      <c r="D68" s="31"/>
      <c r="E68" s="31"/>
      <c r="F68" s="31"/>
      <c r="G68" s="31"/>
      <c r="H68" s="19"/>
      <c r="J68" s="21"/>
      <c r="K68" s="24"/>
      <c r="L68" s="25"/>
    </row>
    <row r="69" spans="1:12" ht="6.7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9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91" t="s">
        <v>40</v>
      </c>
      <c r="J71" s="92"/>
      <c r="K71" s="93"/>
      <c r="L71" s="43"/>
    </row>
    <row r="72" spans="1:12" ht="12" customHeight="1">
      <c r="A72" s="42"/>
      <c r="B72" s="100" t="s">
        <v>41</v>
      </c>
      <c r="C72" s="100"/>
      <c r="D72" s="100"/>
      <c r="E72" s="10"/>
      <c r="F72" s="100" t="s">
        <v>42</v>
      </c>
      <c r="G72" s="100"/>
      <c r="H72" s="100"/>
      <c r="I72" s="94"/>
      <c r="J72" s="95"/>
      <c r="K72" s="96"/>
      <c r="L72" s="43"/>
    </row>
    <row r="73" spans="1:12">
      <c r="A73" s="10"/>
      <c r="B73" s="100" t="s">
        <v>43</v>
      </c>
      <c r="C73" s="100"/>
      <c r="D73" s="100"/>
      <c r="E73" s="10"/>
      <c r="F73" s="100" t="s">
        <v>44</v>
      </c>
      <c r="G73" s="100"/>
      <c r="H73" s="100"/>
      <c r="I73" s="97"/>
      <c r="J73" s="98"/>
      <c r="K73" s="99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zoomScaleNormal="100" workbookViewId="0">
      <selection activeCell="I38" sqref="I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45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48" t="s">
        <v>82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143094608</v>
      </c>
      <c r="J15" s="27"/>
      <c r="K15" s="60">
        <v>137319503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-56558347</v>
      </c>
      <c r="J16" s="62"/>
      <c r="K16" s="61">
        <v>-51380793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86536261</v>
      </c>
      <c r="J18" s="67"/>
      <c r="K18" s="66">
        <f>SUM(K15:K17)</f>
        <v>85938710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-15455890</v>
      </c>
      <c r="J20" s="62"/>
      <c r="K20" s="63">
        <v>-16382544</v>
      </c>
    </row>
    <row r="21" spans="1:12">
      <c r="A21" s="58" t="s">
        <v>51</v>
      </c>
      <c r="H21" s="59"/>
      <c r="I21" s="63">
        <v>-1617957</v>
      </c>
      <c r="J21" s="62"/>
      <c r="K21" s="63">
        <v>-1550817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69462414</v>
      </c>
      <c r="J23" s="67"/>
      <c r="K23" s="66">
        <f>+K18+K20+K21</f>
        <v>68005349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3">
        <v>1934935</v>
      </c>
      <c r="J25" s="25"/>
      <c r="K25" s="60">
        <v>3268397</v>
      </c>
    </row>
    <row r="26" spans="1:12">
      <c r="A26" s="5" t="s">
        <v>54</v>
      </c>
      <c r="C26" s="25"/>
      <c r="D26" s="25"/>
      <c r="E26" s="67"/>
      <c r="F26" s="25"/>
      <c r="G26" s="25"/>
      <c r="H26" s="63"/>
      <c r="I26" s="63">
        <v>12527703</v>
      </c>
      <c r="J26" s="25"/>
      <c r="K26" s="60">
        <v>14650926</v>
      </c>
    </row>
    <row r="27" spans="1:12">
      <c r="A27" s="58" t="s">
        <v>52</v>
      </c>
      <c r="H27" s="59"/>
      <c r="I27" s="63">
        <v>-9256739</v>
      </c>
      <c r="J27" s="62"/>
      <c r="K27" s="63">
        <v>-7163469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-15307866</v>
      </c>
      <c r="J28" s="62"/>
      <c r="K28" s="61">
        <v>-11345332</v>
      </c>
      <c r="L28" s="84"/>
    </row>
    <row r="30" spans="1:12" s="65" customFormat="1">
      <c r="A30" s="64" t="s">
        <v>75</v>
      </c>
      <c r="B30" s="64"/>
      <c r="C30" s="64"/>
      <c r="D30" s="64"/>
      <c r="E30" s="64"/>
      <c r="F30" s="64"/>
      <c r="G30" s="64"/>
      <c r="I30" s="66">
        <f>SUM(I23:I28)</f>
        <v>59360447</v>
      </c>
      <c r="J30" s="66"/>
      <c r="K30" s="66">
        <f>SUM(K23:K28)</f>
        <v>67415871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76</v>
      </c>
      <c r="D32" s="25"/>
      <c r="E32" s="67"/>
      <c r="F32" s="25"/>
      <c r="G32" s="25"/>
      <c r="I32" s="86">
        <v>0</v>
      </c>
      <c r="J32" s="25"/>
      <c r="K32" s="61">
        <v>-2201014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69</v>
      </c>
      <c r="D34" s="25"/>
      <c r="E34" s="67"/>
      <c r="F34" s="25"/>
      <c r="G34" s="25"/>
      <c r="H34" s="59"/>
      <c r="I34" s="87">
        <f>+I30+I32</f>
        <v>59360447</v>
      </c>
      <c r="J34" s="62"/>
      <c r="K34" s="87">
        <f>+K30+K32</f>
        <v>65214857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56</v>
      </c>
      <c r="B36" s="64"/>
      <c r="C36" s="64"/>
      <c r="D36" s="64"/>
      <c r="E36" s="64"/>
      <c r="F36" s="64"/>
      <c r="G36" s="64"/>
      <c r="I36" s="63">
        <v>-19255763</v>
      </c>
      <c r="J36" s="62"/>
      <c r="K36" s="63">
        <v>-18804639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57</v>
      </c>
      <c r="B38" s="64"/>
      <c r="C38" s="64"/>
      <c r="D38" s="64"/>
      <c r="E38" s="64"/>
      <c r="F38" s="64"/>
      <c r="G38" s="64"/>
      <c r="I38" s="66">
        <f>+I34+I36</f>
        <v>40104684</v>
      </c>
      <c r="J38" s="67"/>
      <c r="K38" s="66">
        <f>+K34+K36</f>
        <v>46410218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41</v>
      </c>
      <c r="C63" s="100"/>
      <c r="D63" s="100"/>
      <c r="F63" s="100" t="s">
        <v>42</v>
      </c>
      <c r="G63" s="100"/>
      <c r="H63" s="77"/>
      <c r="I63" s="102" t="s">
        <v>40</v>
      </c>
      <c r="J63" s="103"/>
      <c r="K63" s="104"/>
    </row>
    <row r="64" spans="1:12">
      <c r="A64" s="78"/>
      <c r="B64" s="100" t="s">
        <v>43</v>
      </c>
      <c r="C64" s="100"/>
      <c r="D64" s="100"/>
      <c r="E64" s="78"/>
      <c r="F64" s="100" t="s">
        <v>44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2025-01-22T19:53:05Z</cp:lastPrinted>
  <dcterms:created xsi:type="dcterms:W3CDTF">2023-02-28T16:18:24Z</dcterms:created>
  <dcterms:modified xsi:type="dcterms:W3CDTF">2025-01-22T20:08:25Z</dcterms:modified>
</cp:coreProperties>
</file>