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881A2BBC-3416-4799-951C-1EF34E826293}" xr6:coauthVersionLast="47" xr6:coauthVersionMax="47" xr10:uidLastSave="{00000000-0000-0000-0000-000000000000}"/>
  <bookViews>
    <workbookView xWindow="-120" yWindow="-120" windowWidth="20730" windowHeight="11160" xr2:uid="{E9114A36-E242-4662-8109-276719AA9B88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'01-ER'!$B$1:$D$65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51" i="2"/>
  <c r="D39" i="2"/>
  <c r="D32" i="2"/>
  <c r="D9" i="2"/>
  <c r="D51" i="1"/>
  <c r="D47" i="1"/>
  <c r="D44" i="1"/>
  <c r="D55" i="1" s="1"/>
  <c r="D37" i="1"/>
  <c r="D16" i="1"/>
  <c r="D12" i="1"/>
  <c r="D21" i="2" l="1"/>
  <c r="D27" i="2" s="1"/>
  <c r="D37" i="2" s="1"/>
  <c r="D56" i="1"/>
  <c r="D27" i="1"/>
  <c r="D45" i="2" l="1"/>
  <c r="D49" i="2" s="1"/>
  <c r="D58" i="2" s="1"/>
</calcChain>
</file>

<file path=xl/sharedStrings.xml><?xml version="1.0" encoding="utf-8"?>
<sst xmlns="http://schemas.openxmlformats.org/spreadsheetml/2006/main" count="96" uniqueCount="86">
  <si>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</si>
  <si>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</si>
  <si>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</si>
  <si>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</si>
  <si>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</si>
  <si>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</si>
  <si>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</si>
  <si>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</si>
  <si>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</si>
  <si>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</si>
  <si>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</si>
  <si>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</si>
  <si>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</si>
  <si>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</si>
  <si>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</si>
  <si>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</si>
  <si>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</si>
  <si>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</si>
  <si>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</si>
  <si>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</si>
  <si>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</si>
  <si>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</si>
  <si>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</si>
  <si>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</si>
  <si>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</si>
  <si>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</si>
  <si>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</si>
  <si>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</si>
  <si>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</si>
  <si>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</si>
  <si>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</si>
  <si>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</si>
  <si>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</si>
  <si>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</si>
  <si>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</si>
  <si>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</si>
  <si>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</si>
  <si>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</si>
  <si>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</si>
  <si>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</si>
  <si>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</si>
  <si>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</si>
  <si>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</si>
  <si>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</si>
  <si>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</si>
  <si>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</si>
  <si>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</si>
  <si>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</si>
  <si>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</si>
  <si>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</si>
  <si>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</si>
  <si>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</si>
  <si>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</si>
  <si>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</si>
  <si>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</si>
  <si>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</si>
  <si>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</si>
  <si>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</si>
  <si>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</si>
  <si>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</si>
  <si>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</si>
  <si>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</si>
  <si>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</si>
  <si>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</si>
  <si>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</si>
  <si>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</si>
  <si>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</si>
  <si>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</si>
  <si>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</si>
  <si>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</si>
  <si>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</si>
  <si>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</si>
  <si>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</si>
  <si>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</si>
  <si>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</si>
  <si>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</si>
  <si>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</si>
  <si>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</si>
  <si>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</si>
  <si>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</si>
  <si>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</si>
  <si>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(Expresado en dólares de los Estados Unidos de América)</t>
  </si>
  <si>
    <t>Por el período del 1 de enero al 31 de enero de 2025</t>
  </si>
  <si>
    <t xml:space="preserve">Saldos al 31 de enero de 2025 </t>
  </si>
  <si>
    <t>Nelson Antonio Castro Martinez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</si>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</sst>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[Red]\(#,##0.0\)"/>
    <numFmt numFmtId="169" formatCode="#,##0.0_);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0" fontId="10" fillId="2" borderId="0" xfId="3" applyFont="1" applyFill="1" applyAlignment="1">
      <alignment horizontal="left" vertical="center" wrapText="1" indent="1"/>
    </xf>
    <xf numFmtId="0" fontId="7" fillId="2" borderId="0" xfId="3" applyFill="1" applyAlignment="1">
      <alignment horizontal="left" vertical="center" indent="1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0" fontId="7" fillId="2" borderId="6" xfId="2" applyFont="1" applyFill="1" applyBorder="1" applyAlignment="1">
      <alignment vertical="center"/>
    </xf>
    <xf numFmtId="168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8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8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8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0" fontId="1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2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164" fontId="5" fillId="2" borderId="0" xfId="1" applyNumberFormat="1" applyFont="1" applyFill="1" applyAlignment="1">
      <alignment horizontal="center" vertical="center"/>
    </xf>
    <xf numFmtId="169" fontId="7" fillId="2" borderId="0" xfId="4" applyNumberFormat="1" applyFont="1" applyFill="1" applyBorder="1" applyAlignment="1">
      <alignment horizontal="right" vertical="center"/>
    </xf>
    <xf numFmtId="169" fontId="9" fillId="2" borderId="2" xfId="4" applyNumberFormat="1" applyFont="1" applyFill="1" applyBorder="1" applyAlignment="1">
      <alignment horizontal="right" vertical="center"/>
    </xf>
    <xf numFmtId="169" fontId="7" fillId="2" borderId="0" xfId="4" applyNumberFormat="1" applyFont="1" applyFill="1" applyBorder="1" applyAlignment="1">
      <alignment horizontal="right"/>
    </xf>
    <xf numFmtId="169" fontId="7" fillId="2" borderId="3" xfId="4" applyNumberFormat="1" applyFont="1" applyFill="1" applyBorder="1" applyAlignment="1">
      <alignment horizontal="right" vertical="center"/>
    </xf>
    <xf numFmtId="169" fontId="9" fillId="2" borderId="4" xfId="4" applyNumberFormat="1" applyFont="1" applyFill="1" applyBorder="1" applyAlignment="1">
      <alignment horizontal="right" vertical="center"/>
    </xf>
    <xf numFmtId="169" fontId="9" fillId="2" borderId="0" xfId="4" applyNumberFormat="1" applyFont="1" applyFill="1" applyBorder="1" applyAlignment="1">
      <alignment horizontal="right" vertical="center"/>
    </xf>
    <xf numFmtId="169" fontId="9" fillId="2" borderId="5" xfId="4" applyNumberFormat="1" applyFont="1" applyFill="1" applyBorder="1" applyAlignment="1">
      <alignment horizontal="right" vertical="center"/>
    </xf>
    <xf numFmtId="39" fontId="13" fillId="0" borderId="0" xfId="3" applyNumberFormat="1" applyFont="1" applyAlignment="1">
      <alignment horizontal="right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39" fontId="13" fillId="0" borderId="7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39" fontId="13" fillId="0" borderId="5" xfId="3" applyNumberFormat="1" applyFont="1" applyBorder="1" applyAlignment="1">
      <alignment horizontal="right" vertical="center"/>
    </xf>
  </cellXfs>
  <cellStyles count="7">
    <cellStyle name="Comma [0]" xfId="5" xr:uid="{57FD2605-67FF-4F13-B2FB-7593568E144F}"/>
    <cellStyle name="Millares 2" xfId="4" xr:uid="{E9D8C130-CC52-4C32-8BCC-E15588D0C5AB}"/>
    <cellStyle name="Moneda" xfId="1" builtinId="4"/>
    <cellStyle name="Normal" xfId="0" builtinId="0"/>
    <cellStyle name="Normal 2" xfId="3" xr:uid="{ABD8DED5-761A-4685-B6A4-6833ADAF1CC2}"/>
    <cellStyle name="Normal_Bal, Utl, Fluj y anex" xfId="2" xr:uid="{C6DB51F6-C508-4A7A-AED9-C4FCAA2369DD}"/>
    <cellStyle name="Percent" xfId="6" xr:uid="{F831E7F5-02FB-47C7-8337-2E13E1008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062E-25AC-4958-9419-77498BA41937}">
  <sheetPr>
    <tabColor rgb="FFC00000"/>
    <pageSetUpPr fitToPage="1"/>
  </sheetPr>
  <dimension ref="B1:E66"/>
  <sheetViews>
    <sheetView showGridLines="0" tabSelected="1" topLeftCell="A52" zoomScaleNormal="100" workbookViewId="0">
      <selection activeCell="B65" sqref="B65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1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83</v>
      </c>
      <c r="C5" s="2"/>
      <c r="D5" s="3"/>
    </row>
    <row r="6" spans="2:4" ht="15">
      <c r="B6" s="5" t="s">
        <v>81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62">
        <v>583507516.5799998</v>
      </c>
    </row>
    <row r="11" spans="2:4">
      <c r="B11" s="17"/>
      <c r="C11" s="18"/>
      <c r="D11" s="62"/>
    </row>
    <row r="12" spans="2:4">
      <c r="B12" s="19" t="s">
        <v>6</v>
      </c>
      <c r="C12" s="20"/>
      <c r="D12" s="63">
        <f>SUM(D13:D14)</f>
        <v>443928980.90000004</v>
      </c>
    </row>
    <row r="13" spans="2:4" ht="25.5">
      <c r="B13" s="21" t="s">
        <v>7</v>
      </c>
      <c r="C13" s="18"/>
      <c r="D13" s="64">
        <v>145900518.24000001</v>
      </c>
    </row>
    <row r="14" spans="2:4">
      <c r="B14" s="21" t="s">
        <v>8</v>
      </c>
      <c r="C14" s="18"/>
      <c r="D14" s="64">
        <v>298028462.66000003</v>
      </c>
    </row>
    <row r="15" spans="2:4" ht="8.25" customHeight="1">
      <c r="B15" s="22"/>
      <c r="C15" s="18"/>
      <c r="D15" s="65"/>
    </row>
    <row r="16" spans="2:4">
      <c r="B16" s="19" t="s">
        <v>9</v>
      </c>
      <c r="C16" s="20"/>
      <c r="D16" s="63">
        <f>SUM(D17:D20)</f>
        <v>2712691458.8799996</v>
      </c>
    </row>
    <row r="17" spans="2:4">
      <c r="B17" s="23" t="s">
        <v>10</v>
      </c>
      <c r="C17" s="18"/>
      <c r="D17" s="62">
        <v>619648488.65999997</v>
      </c>
    </row>
    <row r="18" spans="2:4">
      <c r="B18" s="23" t="s">
        <v>11</v>
      </c>
      <c r="C18" s="18"/>
      <c r="D18" s="62">
        <v>2113579554.23</v>
      </c>
    </row>
    <row r="19" spans="2:4">
      <c r="B19" s="23" t="s">
        <v>12</v>
      </c>
      <c r="C19" s="18"/>
      <c r="D19" s="62">
        <v>35777798.329999998</v>
      </c>
    </row>
    <row r="20" spans="2:4">
      <c r="B20" s="23" t="s">
        <v>13</v>
      </c>
      <c r="C20" s="18"/>
      <c r="D20" s="62">
        <v>-56314382.340000004</v>
      </c>
    </row>
    <row r="21" spans="2:4" ht="6" customHeight="1">
      <c r="B21" s="22"/>
      <c r="C21" s="18"/>
      <c r="D21" s="65"/>
    </row>
    <row r="22" spans="2:4">
      <c r="B22" s="24" t="s">
        <v>14</v>
      </c>
      <c r="C22" s="25"/>
      <c r="D22" s="62">
        <v>21813316.799999997</v>
      </c>
    </row>
    <row r="23" spans="2:4">
      <c r="B23" s="24" t="s">
        <v>15</v>
      </c>
      <c r="C23" s="17"/>
      <c r="D23" s="62">
        <v>74089824.039999992</v>
      </c>
    </row>
    <row r="24" spans="2:4">
      <c r="B24" s="24" t="s">
        <v>16</v>
      </c>
      <c r="C24" s="17"/>
      <c r="D24" s="62">
        <v>233794.94</v>
      </c>
    </row>
    <row r="25" spans="2:4">
      <c r="B25" s="24" t="s">
        <v>17</v>
      </c>
      <c r="C25" s="26"/>
      <c r="D25" s="62">
        <v>247500</v>
      </c>
    </row>
    <row r="26" spans="2:4">
      <c r="B26" s="24" t="s">
        <v>18</v>
      </c>
      <c r="C26" s="26"/>
      <c r="D26" s="62">
        <v>6753298.54</v>
      </c>
    </row>
    <row r="27" spans="2:4">
      <c r="B27" s="19" t="s">
        <v>19</v>
      </c>
      <c r="C27" s="25"/>
      <c r="D27" s="66">
        <f>+D10+D12+D16+D22+D23+D24+D25+D26</f>
        <v>3843265690.6799998</v>
      </c>
    </row>
    <row r="28" spans="2:4" ht="6" customHeight="1">
      <c r="B28" s="22"/>
      <c r="C28" s="27"/>
      <c r="D28" s="62"/>
    </row>
    <row r="29" spans="2:4">
      <c r="B29" s="28" t="s">
        <v>20</v>
      </c>
      <c r="C29" s="27"/>
      <c r="D29" s="62"/>
    </row>
    <row r="30" spans="2:4">
      <c r="B30" s="24" t="s">
        <v>21</v>
      </c>
      <c r="C30" s="27"/>
      <c r="D30" s="62">
        <v>2877150184</v>
      </c>
    </row>
    <row r="31" spans="2:4">
      <c r="B31" s="17" t="s">
        <v>22</v>
      </c>
      <c r="C31" s="27"/>
      <c r="D31" s="62">
        <v>349773008.11000001</v>
      </c>
    </row>
    <row r="32" spans="2:4">
      <c r="B32" s="17" t="s">
        <v>23</v>
      </c>
      <c r="C32" s="27"/>
      <c r="D32" s="62">
        <v>147822208.05000001</v>
      </c>
    </row>
    <row r="33" spans="2:5">
      <c r="B33" s="24" t="s">
        <v>24</v>
      </c>
      <c r="C33" s="27"/>
      <c r="D33" s="62">
        <v>27258883.079999998</v>
      </c>
    </row>
    <row r="34" spans="2:5">
      <c r="B34" s="24" t="s">
        <v>25</v>
      </c>
      <c r="C34" s="27"/>
      <c r="D34" s="62">
        <v>29859195.039999999</v>
      </c>
    </row>
    <row r="35" spans="2:5">
      <c r="B35" s="24" t="s">
        <v>26</v>
      </c>
      <c r="C35" s="27"/>
      <c r="D35" s="62">
        <v>16852051.919999998</v>
      </c>
    </row>
    <row r="36" spans="2:5">
      <c r="B36" s="24" t="s">
        <v>27</v>
      </c>
      <c r="C36" s="27"/>
      <c r="D36" s="62">
        <v>15292195.979999999</v>
      </c>
    </row>
    <row r="37" spans="2:5">
      <c r="B37" s="29" t="s">
        <v>28</v>
      </c>
      <c r="C37" s="27"/>
      <c r="D37" s="66">
        <f>SUM(D30:D36)</f>
        <v>3464007726.1800003</v>
      </c>
    </row>
    <row r="38" spans="2:5" ht="6" customHeight="1">
      <c r="B38" s="29"/>
      <c r="C38" s="27"/>
      <c r="D38" s="67"/>
    </row>
    <row r="39" spans="2:5">
      <c r="B39" s="29" t="s">
        <v>29</v>
      </c>
      <c r="C39" s="27"/>
      <c r="D39" s="67">
        <v>299.27999997138977</v>
      </c>
    </row>
    <row r="40" spans="2:5" ht="6" customHeight="1">
      <c r="B40" s="24"/>
      <c r="C40" s="27"/>
      <c r="D40" s="62"/>
    </row>
    <row r="41" spans="2:5">
      <c r="B41" s="14" t="s">
        <v>30</v>
      </c>
      <c r="C41" s="27"/>
      <c r="D41" s="62"/>
    </row>
    <row r="42" spans="2:5">
      <c r="B42" s="24" t="s">
        <v>31</v>
      </c>
      <c r="C42" s="27"/>
      <c r="D42" s="62">
        <v>146949600</v>
      </c>
    </row>
    <row r="43" spans="2:5" ht="9" customHeight="1">
      <c r="B43" s="24"/>
      <c r="C43" s="27"/>
      <c r="D43" s="62"/>
    </row>
    <row r="44" spans="2:5">
      <c r="B44" s="29" t="s">
        <v>32</v>
      </c>
      <c r="C44" s="30"/>
      <c r="D44" s="63">
        <f>SUM(D45)</f>
        <v>36737399.999999993</v>
      </c>
    </row>
    <row r="45" spans="2:5">
      <c r="B45" s="23" t="s">
        <v>33</v>
      </c>
      <c r="C45" s="27"/>
      <c r="D45" s="62">
        <v>36737399.999999993</v>
      </c>
    </row>
    <row r="46" spans="2:5" ht="9" customHeight="1">
      <c r="B46" s="23"/>
      <c r="C46" s="27"/>
      <c r="D46" s="65"/>
    </row>
    <row r="47" spans="2:5">
      <c r="B47" s="29" t="s">
        <v>34</v>
      </c>
      <c r="C47" s="30"/>
      <c r="D47" s="63">
        <f>SUM(D48:D49)</f>
        <v>197438724.66999999</v>
      </c>
    </row>
    <row r="48" spans="2:5">
      <c r="B48" s="23" t="s">
        <v>35</v>
      </c>
      <c r="C48" s="27"/>
      <c r="D48" s="62">
        <v>196325978.34999999</v>
      </c>
      <c r="E48" s="31"/>
    </row>
    <row r="49" spans="2:4">
      <c r="B49" s="23" t="s">
        <v>36</v>
      </c>
      <c r="C49" s="27"/>
      <c r="D49" s="62">
        <v>1112746.32</v>
      </c>
    </row>
    <row r="50" spans="2:4" ht="9" customHeight="1">
      <c r="B50" s="23"/>
      <c r="C50" s="27"/>
      <c r="D50" s="65"/>
    </row>
    <row r="51" spans="2:4">
      <c r="B51" s="29" t="s">
        <v>37</v>
      </c>
      <c r="C51" s="29"/>
      <c r="D51" s="63">
        <f>SUM(D52:D53)</f>
        <v>-1868059.4499999997</v>
      </c>
    </row>
    <row r="52" spans="2:4">
      <c r="B52" s="23" t="s">
        <v>38</v>
      </c>
      <c r="C52" s="29"/>
      <c r="D52" s="62">
        <v>-1680240.9099999997</v>
      </c>
    </row>
    <row r="53" spans="2:4">
      <c r="B53" s="23" t="s">
        <v>39</v>
      </c>
      <c r="C53" s="24"/>
      <c r="D53" s="62">
        <v>-187818.53999999998</v>
      </c>
    </row>
    <row r="54" spans="2:4" ht="9" customHeight="1">
      <c r="B54" s="24"/>
      <c r="C54" s="24"/>
      <c r="D54" s="65"/>
    </row>
    <row r="55" spans="2:4">
      <c r="B55" s="29" t="s">
        <v>40</v>
      </c>
      <c r="C55" s="24"/>
      <c r="D55" s="63">
        <f>+D42+D44+D47+D51</f>
        <v>379257665.21999997</v>
      </c>
    </row>
    <row r="56" spans="2:4" ht="16.5" customHeight="1" thickBot="1">
      <c r="B56" s="32" t="s">
        <v>41</v>
      </c>
      <c r="C56" s="24"/>
      <c r="D56" s="68">
        <f>+D37+D55+D39</f>
        <v>3843265690.6800003</v>
      </c>
    </row>
    <row r="57" spans="2:4" ht="15.75" thickTop="1" thickBot="1">
      <c r="B57" s="33"/>
      <c r="C57" s="33"/>
      <c r="D57" s="34"/>
    </row>
    <row r="58" spans="2:4" ht="15" thickTop="1">
      <c r="D58" s="4"/>
    </row>
    <row r="59" spans="2:4">
      <c r="B59" s="35"/>
      <c r="C59" s="35"/>
      <c r="D59" s="36"/>
    </row>
    <row r="60" spans="2:4" ht="15">
      <c r="C60" s="37"/>
    </row>
    <row r="61" spans="2:4" ht="15">
      <c r="B61" s="39" t="s">
        <v>42</v>
      </c>
      <c r="C61" s="40" t="s">
        <v>84</v>
      </c>
      <c r="D61" s="40"/>
    </row>
    <row r="62" spans="2:4" ht="15">
      <c r="B62" s="39" t="s">
        <v>43</v>
      </c>
      <c r="C62" s="40" t="s">
        <v>85</v>
      </c>
      <c r="D62" s="40"/>
    </row>
    <row r="63" spans="2:4" ht="15">
      <c r="B63" s="37"/>
      <c r="C63" s="37"/>
    </row>
    <row r="64" spans="2:4" ht="15">
      <c r="B64" s="37"/>
      <c r="C64" s="37"/>
      <c r="D64" s="38"/>
    </row>
    <row r="65" spans="3:4" ht="15">
      <c r="C65" s="37"/>
      <c r="D65" s="37"/>
    </row>
    <row r="66" spans="3:4" ht="15">
      <c r="C66" s="37"/>
      <c r="D66" s="37"/>
    </row>
  </sheetData>
  <mergeCells count="2">
    <mergeCell ref="C61:D61"/>
    <mergeCell ref="C62:D62"/>
  </mergeCells>
  <printOptions horizontalCentered="1"/>
  <pageMargins left="0.70866141732283472" right="0.53" top="0.44" bottom="0.36" header="0.31496062992125984" footer="0.31496062992125984"/>
  <pageSetup paperSize="9" scale="95" orientation="portrait" r:id="rId1"/>
  <rowBreaks count="1" manualBreakCount="1">
    <brk id="66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992C-128F-414E-8449-4574177CC4D3}">
  <sheetPr>
    <tabColor rgb="FFC00000"/>
    <pageSetUpPr fitToPage="1"/>
  </sheetPr>
  <dimension ref="A1:J65"/>
  <sheetViews>
    <sheetView showGridLines="0" topLeftCell="A24" zoomScaleNormal="100" workbookViewId="0">
      <selection activeCell="B65" sqref="B65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61" customWidth="1"/>
    <col min="5" max="5" width="2.44140625" style="4" customWidth="1"/>
    <col min="6" max="6" width="14.33203125" style="31" customWidth="1"/>
    <col min="7" max="16384" width="8.88671875" style="4"/>
  </cols>
  <sheetData>
    <row r="1" spans="1:10" ht="15.75">
      <c r="B1" s="1" t="s">
        <v>44</v>
      </c>
      <c r="C1" s="5"/>
      <c r="D1" s="42"/>
      <c r="E1" s="2"/>
    </row>
    <row r="2" spans="1:10" ht="15.75">
      <c r="B2" s="1" t="s">
        <v>1</v>
      </c>
      <c r="C2" s="5"/>
      <c r="D2" s="42"/>
      <c r="E2" s="2"/>
    </row>
    <row r="3" spans="1:10" ht="15">
      <c r="B3" s="5" t="s">
        <v>2</v>
      </c>
      <c r="C3" s="5"/>
      <c r="D3" s="42"/>
      <c r="E3" s="2"/>
    </row>
    <row r="4" spans="1:10" ht="15.75">
      <c r="B4" s="43" t="s">
        <v>45</v>
      </c>
      <c r="C4" s="43"/>
      <c r="D4" s="43"/>
      <c r="E4" s="44"/>
      <c r="F4" s="45"/>
      <c r="G4" s="44"/>
      <c r="H4" s="44"/>
      <c r="I4" s="44"/>
      <c r="J4" s="44"/>
    </row>
    <row r="5" spans="1:10" ht="15">
      <c r="B5" s="46" t="s">
        <v>82</v>
      </c>
      <c r="C5" s="46"/>
      <c r="D5" s="46"/>
      <c r="E5" s="2"/>
    </row>
    <row r="6" spans="1:10" ht="15">
      <c r="B6" s="47" t="s">
        <v>81</v>
      </c>
      <c r="C6" s="47"/>
      <c r="D6" s="47"/>
      <c r="E6" s="2"/>
    </row>
    <row r="7" spans="1:10" ht="3.75" customHeight="1" thickBot="1">
      <c r="B7" s="10"/>
      <c r="C7" s="10"/>
      <c r="D7" s="48"/>
      <c r="E7" s="2"/>
    </row>
    <row r="8" spans="1:10">
      <c r="A8" s="2"/>
      <c r="B8" s="2"/>
      <c r="C8" s="2" t="s">
        <v>46</v>
      </c>
      <c r="D8" s="49"/>
      <c r="E8" s="2"/>
    </row>
    <row r="9" spans="1:10" s="50" customFormat="1" ht="15">
      <c r="B9" s="51" t="s">
        <v>47</v>
      </c>
      <c r="D9" s="69">
        <f>SUM(D10:D13)</f>
        <v>26168414.209999997</v>
      </c>
      <c r="F9" s="52"/>
    </row>
    <row r="10" spans="1:10" s="50" customFormat="1">
      <c r="B10" s="53" t="s">
        <v>48</v>
      </c>
      <c r="C10" s="53"/>
      <c r="D10" s="70">
        <v>499698.8</v>
      </c>
      <c r="F10" s="52"/>
    </row>
    <row r="11" spans="1:10" s="50" customFormat="1">
      <c r="B11" s="53" t="s">
        <v>49</v>
      </c>
      <c r="D11" s="71">
        <v>2526668.6</v>
      </c>
      <c r="F11" s="52"/>
    </row>
    <row r="12" spans="1:10" s="50" customFormat="1">
      <c r="B12" s="53" t="s">
        <v>50</v>
      </c>
      <c r="D12" s="71">
        <v>23128424.329999998</v>
      </c>
      <c r="F12" s="52"/>
    </row>
    <row r="13" spans="1:10" s="50" customFormat="1">
      <c r="B13" s="53" t="s">
        <v>51</v>
      </c>
      <c r="D13" s="71">
        <v>13622.48</v>
      </c>
      <c r="F13" s="52"/>
    </row>
    <row r="14" spans="1:10" s="50" customFormat="1" ht="9" customHeight="1">
      <c r="B14" s="53"/>
      <c r="D14" s="70"/>
      <c r="F14" s="52"/>
    </row>
    <row r="15" spans="1:10" s="50" customFormat="1" ht="15">
      <c r="B15" s="51" t="s">
        <v>52</v>
      </c>
      <c r="D15" s="69">
        <f>SUM(D16:D19)</f>
        <v>-9808656.5700000003</v>
      </c>
      <c r="F15" s="52"/>
    </row>
    <row r="16" spans="1:10" s="50" customFormat="1">
      <c r="B16" s="53" t="s">
        <v>21</v>
      </c>
      <c r="D16" s="72">
        <v>-6831131.3099999996</v>
      </c>
      <c r="F16" s="52"/>
    </row>
    <row r="17" spans="2:6" s="50" customFormat="1">
      <c r="B17" s="53" t="s">
        <v>23</v>
      </c>
      <c r="D17" s="73">
        <v>-876883.26</v>
      </c>
      <c r="F17" s="52"/>
    </row>
    <row r="18" spans="2:6" s="50" customFormat="1">
      <c r="B18" s="53" t="s">
        <v>22</v>
      </c>
      <c r="D18" s="73">
        <v>-2039423.01</v>
      </c>
      <c r="F18" s="52"/>
    </row>
    <row r="19" spans="2:6" s="50" customFormat="1">
      <c r="B19" s="53" t="s">
        <v>53</v>
      </c>
      <c r="D19" s="73">
        <v>-61218.99</v>
      </c>
      <c r="F19" s="52"/>
    </row>
    <row r="20" spans="2:6" s="50" customFormat="1" ht="9" customHeight="1">
      <c r="B20" s="53"/>
      <c r="D20" s="72"/>
      <c r="F20" s="52"/>
    </row>
    <row r="21" spans="2:6" s="50" customFormat="1" ht="15">
      <c r="B21" s="51" t="s">
        <v>54</v>
      </c>
      <c r="D21" s="69">
        <f>+D9+D15</f>
        <v>16359757.639999997</v>
      </c>
      <c r="F21" s="52"/>
    </row>
    <row r="22" spans="2:6" s="50" customFormat="1" ht="6.75" customHeight="1">
      <c r="D22" s="73"/>
      <c r="F22" s="52"/>
    </row>
    <row r="23" spans="2:6" s="50" customFormat="1" ht="28.5" customHeight="1">
      <c r="B23" s="54" t="s">
        <v>55</v>
      </c>
      <c r="C23" s="54"/>
      <c r="D23" s="73">
        <v>-1324.52</v>
      </c>
      <c r="F23" s="52"/>
    </row>
    <row r="24" spans="2:6" s="50" customFormat="1" ht="28.5" customHeight="1">
      <c r="B24" s="54" t="s">
        <v>56</v>
      </c>
      <c r="C24" s="54"/>
      <c r="D24" s="73">
        <v>-6932915.9000000004</v>
      </c>
      <c r="F24" s="52"/>
    </row>
    <row r="25" spans="2:6" s="50" customFormat="1" ht="28.5" customHeight="1">
      <c r="B25" s="54" t="s">
        <v>57</v>
      </c>
      <c r="C25" s="54"/>
      <c r="D25" s="73">
        <v>37039.589999999997</v>
      </c>
      <c r="F25" s="52"/>
    </row>
    <row r="26" spans="2:6" s="50" customFormat="1" ht="9" customHeight="1">
      <c r="B26" s="55"/>
      <c r="D26" s="72"/>
      <c r="F26" s="52"/>
    </row>
    <row r="27" spans="2:6" s="50" customFormat="1" ht="30">
      <c r="B27" s="56" t="s">
        <v>58</v>
      </c>
      <c r="D27" s="69">
        <f>SUM(D21:D26)</f>
        <v>9462556.8099999968</v>
      </c>
      <c r="F27" s="52"/>
    </row>
    <row r="28" spans="2:6" s="50" customFormat="1" ht="6.75" customHeight="1">
      <c r="D28" s="73"/>
      <c r="F28" s="52"/>
    </row>
    <row r="29" spans="2:6" s="50" customFormat="1">
      <c r="B29" s="53" t="s">
        <v>59</v>
      </c>
      <c r="D29" s="73">
        <v>8655393.1199999992</v>
      </c>
      <c r="F29" s="52"/>
    </row>
    <row r="30" spans="2:6" s="50" customFormat="1">
      <c r="B30" s="53" t="s">
        <v>60</v>
      </c>
      <c r="D30" s="73">
        <v>-2201770.15</v>
      </c>
      <c r="F30" s="52"/>
    </row>
    <row r="31" spans="2:6" s="50" customFormat="1" ht="6.75" customHeight="1">
      <c r="B31" s="53"/>
      <c r="D31" s="72"/>
      <c r="F31" s="52"/>
    </row>
    <row r="32" spans="2:6" s="50" customFormat="1">
      <c r="B32" s="51" t="s">
        <v>61</v>
      </c>
      <c r="D32" s="69">
        <f>SUM(D29:D31)</f>
        <v>6453622.9699999988</v>
      </c>
      <c r="F32" s="52"/>
    </row>
    <row r="33" spans="2:6" s="50" customFormat="1" ht="6.75" customHeight="1">
      <c r="D33" s="73"/>
      <c r="F33" s="52"/>
    </row>
    <row r="34" spans="2:6" s="50" customFormat="1" ht="28.5">
      <c r="B34" s="55" t="s">
        <v>62</v>
      </c>
      <c r="D34" s="73">
        <v>7808.54</v>
      </c>
      <c r="F34" s="52"/>
    </row>
    <row r="35" spans="2:6" s="50" customFormat="1">
      <c r="B35" s="55" t="s">
        <v>63</v>
      </c>
      <c r="D35" s="73">
        <v>2163670.08</v>
      </c>
      <c r="F35" s="52"/>
    </row>
    <row r="36" spans="2:6" s="50" customFormat="1" ht="6.75" customHeight="1">
      <c r="D36" s="72"/>
      <c r="F36" s="52"/>
    </row>
    <row r="37" spans="2:6" s="50" customFormat="1" ht="15">
      <c r="B37" s="51" t="s">
        <v>64</v>
      </c>
      <c r="D37" s="69">
        <f>+D27+D32+D34+D35</f>
        <v>18087658.399999995</v>
      </c>
      <c r="F37" s="52"/>
    </row>
    <row r="38" spans="2:6" s="50" customFormat="1" ht="12" customHeight="1">
      <c r="D38" s="72"/>
      <c r="F38" s="52"/>
    </row>
    <row r="39" spans="2:6" s="50" customFormat="1" ht="15">
      <c r="B39" s="51" t="s">
        <v>65</v>
      </c>
      <c r="D39" s="69">
        <f>SUM(D40:D43)</f>
        <v>-16728677.229999999</v>
      </c>
      <c r="F39" s="52"/>
    </row>
    <row r="40" spans="2:6" s="50" customFormat="1">
      <c r="B40" s="53" t="s">
        <v>66</v>
      </c>
      <c r="D40" s="72">
        <v>-4216428.24</v>
      </c>
      <c r="F40" s="52"/>
    </row>
    <row r="41" spans="2:6" s="50" customFormat="1">
      <c r="B41" s="53" t="s">
        <v>67</v>
      </c>
      <c r="D41" s="73">
        <v>-9339594.2899999991</v>
      </c>
      <c r="F41" s="52"/>
    </row>
    <row r="42" spans="2:6" s="50" customFormat="1">
      <c r="B42" s="53" t="s">
        <v>68</v>
      </c>
      <c r="D42" s="73">
        <v>-1219075.94</v>
      </c>
      <c r="F42" s="52"/>
    </row>
    <row r="43" spans="2:6" s="50" customFormat="1">
      <c r="B43" s="53" t="s">
        <v>69</v>
      </c>
      <c r="D43" s="73">
        <v>-1953578.76</v>
      </c>
      <c r="F43" s="52"/>
    </row>
    <row r="44" spans="2:6" s="50" customFormat="1" ht="8.25" customHeight="1">
      <c r="B44" s="53"/>
      <c r="D44" s="72"/>
      <c r="F44" s="52"/>
    </row>
    <row r="45" spans="2:6" s="50" customFormat="1" ht="15">
      <c r="B45" s="51" t="s">
        <v>70</v>
      </c>
      <c r="D45" s="69">
        <f>+D37+D39</f>
        <v>1358981.1699999962</v>
      </c>
      <c r="F45" s="52"/>
    </row>
    <row r="46" spans="2:6" s="50" customFormat="1" ht="6.75" customHeight="1">
      <c r="D46" s="73"/>
      <c r="F46" s="52"/>
    </row>
    <row r="47" spans="2:6" s="50" customFormat="1">
      <c r="B47" s="53" t="s">
        <v>71</v>
      </c>
      <c r="D47" s="73">
        <v>-246232.23</v>
      </c>
      <c r="F47" s="52"/>
    </row>
    <row r="48" spans="2:6" s="50" customFormat="1" ht="6.75" customHeight="1">
      <c r="D48" s="72"/>
      <c r="F48" s="52"/>
    </row>
    <row r="49" spans="2:6" s="50" customFormat="1" ht="15.75" thickBot="1">
      <c r="B49" s="51" t="s">
        <v>72</v>
      </c>
      <c r="D49" s="74">
        <f>SUM(D45:D48)</f>
        <v>1112748.9399999962</v>
      </c>
      <c r="F49" s="52"/>
    </row>
    <row r="50" spans="2:6" s="50" customFormat="1" ht="7.5" customHeight="1" thickTop="1">
      <c r="D50" s="75"/>
      <c r="F50" s="52"/>
    </row>
    <row r="51" spans="2:6" s="50" customFormat="1" ht="15" customHeight="1">
      <c r="B51" s="51" t="s">
        <v>73</v>
      </c>
      <c r="D51" s="76">
        <f>SUM(D52:D57)</f>
        <v>353655.74</v>
      </c>
      <c r="F51" s="52"/>
    </row>
    <row r="52" spans="2:6" s="50" customFormat="1" ht="15" customHeight="1">
      <c r="B52" s="57" t="s">
        <v>74</v>
      </c>
      <c r="D52" s="75"/>
      <c r="F52" s="52"/>
    </row>
    <row r="53" spans="2:6" s="50" customFormat="1" ht="29.25" customHeight="1">
      <c r="B53" s="58" t="s">
        <v>75</v>
      </c>
      <c r="C53" s="58"/>
      <c r="D53" s="75">
        <v>-131534.38</v>
      </c>
      <c r="F53" s="52"/>
    </row>
    <row r="54" spans="2:6" s="50" customFormat="1" ht="15" customHeight="1">
      <c r="B54" s="58" t="s">
        <v>76</v>
      </c>
      <c r="C54" s="58"/>
      <c r="D54" s="75">
        <v>39460.089999999997</v>
      </c>
      <c r="F54" s="52"/>
    </row>
    <row r="55" spans="2:6" s="50" customFormat="1" ht="15" customHeight="1">
      <c r="B55" s="59" t="s">
        <v>77</v>
      </c>
      <c r="D55" s="75"/>
      <c r="F55" s="52"/>
    </row>
    <row r="56" spans="2:6" s="50" customFormat="1" ht="29.25" customHeight="1">
      <c r="B56" s="60" t="s">
        <v>78</v>
      </c>
      <c r="C56" s="60"/>
      <c r="D56" s="75">
        <v>636757.54</v>
      </c>
      <c r="F56" s="52"/>
    </row>
    <row r="57" spans="2:6" s="50" customFormat="1" ht="14.25" customHeight="1">
      <c r="B57" s="60" t="s">
        <v>79</v>
      </c>
      <c r="C57" s="60"/>
      <c r="D57" s="75">
        <v>-191027.51</v>
      </c>
      <c r="F57" s="52"/>
    </row>
    <row r="58" spans="2:6" s="50" customFormat="1" ht="15" customHeight="1" thickBot="1">
      <c r="B58" s="59" t="s">
        <v>80</v>
      </c>
      <c r="D58" s="77">
        <f>+D49+D51</f>
        <v>1466404.6799999962</v>
      </c>
      <c r="F58" s="52"/>
    </row>
    <row r="59" spans="2:6" s="50" customFormat="1" ht="7.5" customHeight="1" thickTop="1" thickBot="1">
      <c r="B59" s="33"/>
      <c r="C59" s="33"/>
      <c r="D59" s="33"/>
      <c r="F59" s="52"/>
    </row>
    <row r="60" spans="2:6" ht="15" thickTop="1"/>
    <row r="63" spans="2:6" ht="15">
      <c r="C63" s="37"/>
      <c r="D63" s="38"/>
    </row>
    <row r="64" spans="2:6" ht="15">
      <c r="B64" s="39" t="s">
        <v>42</v>
      </c>
      <c r="C64" s="40" t="s">
        <v>84</v>
      </c>
      <c r="D64" s="40"/>
      <c r="F64" s="4"/>
    </row>
    <row r="65" spans="2:6" ht="15">
      <c r="B65" s="39" t="s">
        <v>43</v>
      </c>
      <c r="C65" s="40" t="s">
        <v>85</v>
      </c>
      <c r="D65" s="40"/>
      <c r="F65" s="4"/>
    </row>
  </sheetData>
  <mergeCells count="9">
    <mergeCell ref="B56:C56"/>
    <mergeCell ref="B57:C57"/>
    <mergeCell ref="C64:D64"/>
    <mergeCell ref="C65:D65"/>
    <mergeCell ref="B23:C23"/>
    <mergeCell ref="B24:C24"/>
    <mergeCell ref="B25:C25"/>
    <mergeCell ref="B53:C53"/>
    <mergeCell ref="B54:C54"/>
  </mergeCells>
  <printOptions horizontalCentered="1"/>
  <pageMargins left="0.70866141732283472" right="0.70866141732283472" top="0.43307086614173229" bottom="0.35433070866141736" header="0.31496062992125984" footer="0.31496062992125984"/>
  <pageSetup scale="84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2025-02-26T20:01:24Z</cp:lastPrinted>
  <dcterms:created xsi:type="dcterms:W3CDTF">2025-02-26T19:44:07Z</dcterms:created>
  <dcterms:modified xsi:type="dcterms:W3CDTF">2025-02-26T20:02:11Z</dcterms:modified>
</cp:coreProperties>
</file>