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optimacloud-my.sharepoint.com/personal/henrry_burgos_optima_com_sv/Documents/Escritorio/Finanzas 2021/Año 2025/2-Febrero 2025/Estados Financieros BVES Enero 2025/"/>
    </mc:Choice>
  </mc:AlternateContent>
  <xr:revisionPtr revIDLastSave="2" documentId="8_{D9F1CA39-1144-4778-9247-1FB0D68195F4}" xr6:coauthVersionLast="47" xr6:coauthVersionMax="47" xr10:uidLastSave="{E88B502F-7FAF-491A-8FA7-B485C8874A0B}"/>
  <bookViews>
    <workbookView xWindow="22015" yWindow="-104" windowWidth="22325" windowHeight="11947" activeTab="1" xr2:uid="{00000000-000D-0000-FFFF-FFFF00000000}"/>
  </bookViews>
  <sheets>
    <sheet name="Balance" sheetId="2" r:id="rId1"/>
    <sheet name="Estado de Resultados" sheetId="1" r:id="rId2"/>
  </sheets>
  <definedNames>
    <definedName name="_xlnm.Print_Area" localSheetId="0">Balance!$A$1:$N$71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2" l="1"/>
  <c r="L42" i="2"/>
  <c r="L47" i="2" s="1"/>
  <c r="L40" i="2"/>
  <c r="L29" i="2"/>
  <c r="L35" i="2" s="1"/>
  <c r="L15" i="2"/>
  <c r="L25" i="2" s="1"/>
  <c r="L48" i="2" l="1"/>
  <c r="N16" i="1"/>
  <c r="N20" i="1"/>
  <c r="N33" i="1"/>
  <c r="N22" i="1"/>
  <c r="N31" i="1" s="1"/>
  <c r="N38" i="1" s="1"/>
  <c r="N42" i="1" s="1"/>
  <c r="N29" i="1"/>
  <c r="N26" i="1"/>
  <c r="N13" i="1"/>
  <c r="N10" i="1"/>
</calcChain>
</file>

<file path=xl/sharedStrings.xml><?xml version="1.0" encoding="utf-8"?>
<sst xmlns="http://schemas.openxmlformats.org/spreadsheetml/2006/main" count="87" uniqueCount="73">
  <si>
    <t>SOCIEDAD DE AHORRO Y CREDITO OPTIMA, S. A.</t>
  </si>
  <si>
    <t>ESTADO DE RESULTADOS INTEGRAL</t>
  </si>
  <si>
    <t>(Expresado en dólares de los Estados Unidos de América)</t>
  </si>
  <si>
    <t>Ingresos por intereses</t>
  </si>
  <si>
    <t>Activos financieros a costo amortizado</t>
  </si>
  <si>
    <t>Cartera de préstamos</t>
  </si>
  <si>
    <t>Gastos por intereses</t>
  </si>
  <si>
    <t>Títulos de emisión propia</t>
  </si>
  <si>
    <t>Préstamos</t>
  </si>
  <si>
    <t>INGRESOS POR INTERESES NETOS</t>
  </si>
  <si>
    <t>CARGOS POR DETERIORO</t>
  </si>
  <si>
    <t>INGRESOS INTERESES, DESPUÉS DE CARGOS POR DETERIORO</t>
  </si>
  <si>
    <t>Ingresos por comisiones y honorarios</t>
  </si>
  <si>
    <t>INGRESOS POR COMISIONES Y HONORARIOS, NETOS</t>
  </si>
  <si>
    <t>OTRAS OPERACIONES</t>
  </si>
  <si>
    <t>TOTAL INGRESOS NETOS</t>
  </si>
  <si>
    <t>Gastos de administración</t>
  </si>
  <si>
    <t>Gastos de funcionarios y empleados</t>
  </si>
  <si>
    <t>Gastos generales</t>
  </si>
  <si>
    <t>Gastos por impuestos sobre las ganancias</t>
  </si>
  <si>
    <t>Gustavo Simán</t>
  </si>
  <si>
    <t>Juan Pablo Meza</t>
  </si>
  <si>
    <t>Representante Legal</t>
  </si>
  <si>
    <t>Gerente General</t>
  </si>
  <si>
    <t>label1</t>
  </si>
  <si>
    <t>Francisco Arce</t>
  </si>
  <si>
    <t>Jaime Guzmán</t>
  </si>
  <si>
    <t>Gerente Financiero</t>
  </si>
  <si>
    <t>Contador General</t>
  </si>
  <si>
    <t>Página 1 de 1</t>
  </si>
  <si>
    <t>UTILIDAD DEL EJERCICIO</t>
  </si>
  <si>
    <t>UTILIDAD ANTES DE IMPUESTO</t>
  </si>
  <si>
    <t>Gastos de depreciación y amortización</t>
  </si>
  <si>
    <t>Otros ingresos financieros</t>
  </si>
  <si>
    <t>Gastos por comisiones y honorarios</t>
  </si>
  <si>
    <t>Pérdida por reversión de (deterioro) de valor de activos extraordinarios, Neta</t>
  </si>
  <si>
    <t>Pérdida deterioro de activos financieros de riesgo crediticio, Neta</t>
  </si>
  <si>
    <t>AL 31/01/2025</t>
  </si>
  <si>
    <t>07/02/2025 16:23</t>
  </si>
  <si>
    <t>ESTADO DE SITUACIÓN FINANCIERA</t>
  </si>
  <si>
    <t>ACTIVO</t>
  </si>
  <si>
    <t>Efectivo y equivalente</t>
  </si>
  <si>
    <t>A Valor razonable con cambios en resultados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</si>
  <si>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</si>
  <si>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</si>
  <si>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</si>
  <si>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</si>
  <si>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</si>
  <si>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</si>
  <si>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</si>
  <si>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</si>
  <si>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</si>
  <si>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 xml:space="preserve">Activos extraordinarios </t>
  </si>
  <si>
    <t>Inversiones en acciones</t>
  </si>
  <si>
    <t>Otros Activos</t>
  </si>
  <si>
    <t>TOTAL ACTIVOS</t>
  </si>
  <si>
    <t>PASIVO</t>
  </si>
  <si>
    <t>Pasivos financieros a costo amortizado (neto)</t>
  </si>
  <si>
    <t>Cuentas por pagar</t>
  </si>
  <si>
    <t>Provisiones</t>
  </si>
  <si>
    <t>Préstamos subordinados</t>
  </si>
  <si>
    <t>TOTAL PASIVOS</t>
  </si>
  <si>
    <t>PATRIMONIO NETO</t>
  </si>
  <si>
    <t>Capital Social</t>
  </si>
  <si>
    <t>Reservas</t>
  </si>
  <si>
    <t>De capital</t>
  </si>
  <si>
    <t>Resultados por aplicar</t>
  </si>
  <si>
    <t>Pérdidas de ejercicios anteriores</t>
  </si>
  <si>
    <t>Utilidad del presente ejercicio</t>
  </si>
  <si>
    <t>Patrimonio restringido</t>
  </si>
  <si>
    <t>Utilidades no distribuibles</t>
  </si>
  <si>
    <t>TOTAL PATRIMONIO</t>
  </si>
  <si>
    <t>TOTAL PASIVO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</si>
</sst>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DEL &quot;m/d/yyyy"/>
    <numFmt numFmtId="165" formatCode="&quot;AL &quot;m/d/yyyy"/>
    <numFmt numFmtId="166" formatCode="#,##0.00;\(#,##0.00\)"/>
    <numFmt numFmtId="167" formatCode="&quot;Saldos al &quot;dd/mm/yyyy"/>
  </numFmts>
  <fonts count="15" x14ac:knownFonts="1">
    <font>
      <sz val="11"/>
      <color theme="1"/>
      <name val="Calibri"/>
      <family val="2"/>
      <scheme val="minor"/>
    </font>
    <font>
      <b/>
      <sz val="12"/>
      <color rgb="FF404650"/>
      <name val="Arial"/>
      <family val="2"/>
    </font>
    <font>
      <b/>
      <sz val="10"/>
      <color rgb="FF404650"/>
      <name val="Arial"/>
      <family val="2"/>
    </font>
    <font>
      <b/>
      <sz val="10"/>
      <color rgb="FF4B4B4B"/>
      <name val="Arial"/>
      <family val="2"/>
    </font>
    <font>
      <b/>
      <sz val="9"/>
      <color rgb="FF40465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u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4" fillId="0" borderId="0" xfId="0" applyNumberFormat="1" applyFont="1" applyAlignment="1">
      <alignment horizontal="center" vertical="top" wrapText="1" shrinkToFit="1" readingOrder="1"/>
    </xf>
    <xf numFmtId="0" fontId="5" fillId="0" borderId="0" xfId="0" applyFont="1" applyAlignment="1">
      <alignment horizontal="left" vertical="top" wrapText="1" shrinkToFit="1" readingOrder="1"/>
    </xf>
    <xf numFmtId="166" fontId="5" fillId="0" borderId="0" xfId="0" applyNumberFormat="1" applyFont="1" applyAlignment="1">
      <alignment horizontal="right" vertical="top" wrapText="1" shrinkToFit="1" readingOrder="1"/>
    </xf>
    <xf numFmtId="0" fontId="6" fillId="0" borderId="0" xfId="0" applyFont="1" applyAlignment="1">
      <alignment horizontal="left" vertical="top" wrapText="1" shrinkToFit="1" readingOrder="1"/>
    </xf>
    <xf numFmtId="166" fontId="6" fillId="0" borderId="0" xfId="0" applyNumberFormat="1" applyFont="1" applyAlignment="1">
      <alignment horizontal="right" vertical="top" wrapText="1" shrinkToFit="1" readingOrder="1"/>
    </xf>
    <xf numFmtId="0" fontId="6" fillId="0" borderId="0" xfId="0" applyFont="1" applyAlignment="1">
      <alignment horizontal="center" vertical="top" wrapText="1" shrinkToFit="1" readingOrder="1"/>
    </xf>
    <xf numFmtId="49" fontId="6" fillId="0" borderId="0" xfId="0" applyNumberFormat="1" applyFont="1" applyAlignment="1">
      <alignment horizontal="center" vertical="center" wrapText="1" shrinkToFit="1" readingOrder="1"/>
    </xf>
    <xf numFmtId="166" fontId="6" fillId="0" borderId="0" xfId="0" applyNumberFormat="1" applyFont="1" applyAlignment="1">
      <alignment vertical="top" wrapText="1" shrinkToFit="1" readingOrder="1"/>
    </xf>
    <xf numFmtId="166" fontId="5" fillId="0" borderId="0" xfId="0" applyNumberFormat="1" applyFont="1" applyAlignment="1">
      <alignment vertical="top" wrapText="1" shrinkToFit="1" readingOrder="1"/>
    </xf>
    <xf numFmtId="49" fontId="6" fillId="0" borderId="1" xfId="0" applyNumberFormat="1" applyFont="1" applyBorder="1" applyAlignment="1">
      <alignment horizontal="center" vertical="center" wrapText="1" shrinkToFit="1" readingOrder="1"/>
    </xf>
    <xf numFmtId="0" fontId="6" fillId="0" borderId="0" xfId="0" applyFont="1" applyAlignment="1">
      <alignment horizontal="center" vertical="top" wrapText="1" shrinkToFit="1" readingOrder="1"/>
    </xf>
    <xf numFmtId="49" fontId="6" fillId="0" borderId="0" xfId="0" applyNumberFormat="1" applyFont="1" applyAlignment="1">
      <alignment horizontal="left" vertical="center" wrapText="1" shrinkToFit="1" readingOrder="1"/>
    </xf>
    <xf numFmtId="49" fontId="6" fillId="0" borderId="0" xfId="0" applyNumberFormat="1" applyFont="1" applyAlignment="1">
      <alignment horizontal="center" vertical="center" wrapText="1" shrinkToFit="1" readingOrder="1"/>
    </xf>
    <xf numFmtId="49" fontId="6" fillId="0" borderId="0" xfId="0" applyNumberFormat="1" applyFont="1" applyAlignment="1">
      <alignment horizontal="right" vertical="center" wrapText="1" shrinkToFit="1" readingOrder="1"/>
    </xf>
    <xf numFmtId="0" fontId="5" fillId="0" borderId="0" xfId="0" applyFont="1" applyAlignment="1">
      <alignment horizontal="left" vertical="top" wrapText="1" shrinkToFit="1" readingOrder="1"/>
    </xf>
    <xf numFmtId="0" fontId="6" fillId="0" borderId="0" xfId="0" applyFont="1" applyAlignment="1">
      <alignment horizontal="left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2" fillId="0" borderId="0" xfId="0" applyFont="1" applyAlignment="1">
      <alignment horizontal="center" vertical="top" wrapText="1" shrinkToFit="1" readingOrder="1"/>
    </xf>
    <xf numFmtId="164" fontId="3" fillId="0" borderId="0" xfId="0" applyNumberFormat="1" applyFont="1" applyAlignment="1">
      <alignment horizontal="right" vertical="top" wrapText="1" indent="1" shrinkToFit="1" readingOrder="1"/>
    </xf>
    <xf numFmtId="165" fontId="3" fillId="0" borderId="0" xfId="0" applyNumberFormat="1" applyFont="1" applyAlignment="1">
      <alignment horizontal="left" vertical="top" wrapText="1" shrinkToFit="1" readingOrder="1"/>
    </xf>
    <xf numFmtId="49" fontId="4" fillId="0" borderId="0" xfId="0" applyNumberFormat="1" applyFont="1" applyAlignment="1">
      <alignment horizontal="center" vertical="top" wrapText="1" shrinkToFit="1" readingOrder="1"/>
    </xf>
    <xf numFmtId="167" fontId="4" fillId="0" borderId="0" xfId="0" applyNumberFormat="1" applyFont="1" applyAlignment="1">
      <alignment horizontal="center" vertical="top" wrapText="1" shrinkToFit="1" readingOrder="1"/>
    </xf>
    <xf numFmtId="0" fontId="8" fillId="0" borderId="0" xfId="0" applyFont="1" applyAlignment="1">
      <alignment horizontal="left" vertical="center" wrapText="1" shrinkToFit="1" readingOrder="1"/>
    </xf>
    <xf numFmtId="0" fontId="6" fillId="0" borderId="0" xfId="0" applyFont="1" applyAlignment="1">
      <alignment horizontal="left" vertical="center" wrapText="1" shrinkToFit="1" readingOrder="1"/>
    </xf>
    <xf numFmtId="166" fontId="6" fillId="0" borderId="0" xfId="0" applyNumberFormat="1" applyFont="1" applyAlignment="1">
      <alignment horizontal="right" vertical="center" wrapText="1" shrinkToFit="1" readingOrder="1"/>
    </xf>
    <xf numFmtId="0" fontId="9" fillId="0" borderId="0" xfId="0" applyFont="1" applyAlignment="1">
      <alignment horizontal="left" vertical="center" wrapText="1" shrinkToFit="1" readingOrder="1"/>
    </xf>
    <xf numFmtId="49" fontId="5" fillId="0" borderId="0" xfId="0" applyNumberFormat="1" applyFont="1" applyAlignment="1">
      <alignment horizontal="center" vertical="center" wrapText="1" shrinkToFit="1" readingOrder="1"/>
    </xf>
    <xf numFmtId="0" fontId="7" fillId="0" borderId="0" xfId="0" applyFont="1"/>
    <xf numFmtId="166" fontId="9" fillId="0" borderId="0" xfId="0" applyNumberFormat="1" applyFont="1" applyAlignment="1">
      <alignment horizontal="right" vertical="center" wrapText="1" shrinkToFit="1" readingOrder="1"/>
    </xf>
    <xf numFmtId="166" fontId="6" fillId="0" borderId="0" xfId="0" applyNumberFormat="1" applyFont="1" applyAlignment="1">
      <alignment horizontal="right" vertical="center" wrapText="1" shrinkToFit="1" readingOrder="1"/>
    </xf>
    <xf numFmtId="4" fontId="0" fillId="0" borderId="0" xfId="0" applyNumberFormat="1"/>
    <xf numFmtId="49" fontId="10" fillId="0" borderId="1" xfId="0" applyNumberFormat="1" applyFont="1" applyBorder="1" applyAlignment="1">
      <alignment horizontal="center" vertical="center" wrapText="1" shrinkToFit="1" readingOrder="1"/>
    </xf>
    <xf numFmtId="0" fontId="11" fillId="0" borderId="0" xfId="0" applyFont="1"/>
    <xf numFmtId="0" fontId="10" fillId="0" borderId="0" xfId="0" applyFont="1" applyAlignment="1">
      <alignment horizontal="center" vertical="top" wrapText="1" shrinkToFit="1" readingOrder="1"/>
    </xf>
    <xf numFmtId="0" fontId="10" fillId="0" borderId="0" xfId="0" applyFont="1" applyAlignment="1">
      <alignment horizontal="left" vertical="top" wrapText="1" shrinkToFit="1" readingOrder="1"/>
    </xf>
    <xf numFmtId="0" fontId="10" fillId="0" borderId="0" xfId="0" applyFont="1" applyAlignment="1">
      <alignment horizontal="center" vertical="top" wrapText="1" shrinkToFit="1" readingOrder="1"/>
    </xf>
    <xf numFmtId="0" fontId="12" fillId="0" borderId="0" xfId="0" applyFont="1" applyAlignment="1">
      <alignment horizontal="center" vertical="top" wrapText="1" shrinkToFit="1" readingOrder="1"/>
    </xf>
    <xf numFmtId="0" fontId="13" fillId="0" borderId="0" xfId="0" applyFont="1"/>
    <xf numFmtId="0" fontId="14" fillId="0" borderId="0" xfId="0" applyFont="1" applyAlignment="1">
      <alignment horizontal="center" vertical="top" wrapText="1" shrinkToFit="1" readingOrder="1"/>
    </xf>
    <xf numFmtId="22" fontId="6" fillId="0" borderId="0" xfId="0" applyNumberFormat="1" applyFont="1" applyAlignment="1">
      <alignment horizontal="left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A01E-D72B-4E72-84DC-5349304D45CB}">
  <sheetPr>
    <outlinePr summaryBelow="0"/>
  </sheetPr>
  <dimension ref="A1:P71"/>
  <sheetViews>
    <sheetView showGridLines="0" view="pageBreakPreview" zoomScaleNormal="100" zoomScaleSheetLayoutView="100" workbookViewId="0">
      <selection activeCell="R46" sqref="R46"/>
    </sheetView>
  </sheetViews>
  <sheetFormatPr baseColWidth="10" defaultRowHeight="14.4" x14ac:dyDescent="0.3"/>
  <cols>
    <col min="1" max="1" width="0.296875" customWidth="1"/>
    <col min="2" max="2" width="4.8984375" customWidth="1"/>
    <col min="3" max="3" width="3.09765625" customWidth="1"/>
    <col min="4" max="4" width="19.09765625" customWidth="1"/>
    <col min="5" max="5" width="13.3984375" customWidth="1"/>
    <col min="6" max="6" width="5.09765625" customWidth="1"/>
    <col min="7" max="7" width="0.296875" customWidth="1"/>
    <col min="8" max="8" width="7.59765625" customWidth="1"/>
    <col min="9" max="9" width="22" customWidth="1"/>
    <col min="10" max="10" width="11" customWidth="1"/>
    <col min="11" max="11" width="0.8984375" customWidth="1"/>
    <col min="12" max="12" width="1.8984375" customWidth="1"/>
    <col min="13" max="13" width="11.8984375" customWidth="1"/>
    <col min="14" max="14" width="1.3984375" customWidth="1"/>
  </cols>
  <sheetData>
    <row r="1" spans="1:14" ht="1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85" customHeight="1" x14ac:dyDescent="0.3">
      <c r="B2" s="18" t="s">
        <v>39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3.55" customHeight="1" x14ac:dyDescent="0.3">
      <c r="A3" s="22">
        <v>45688.999988425923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1.25" customHeight="1" x14ac:dyDescent="0.3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1.95" customHeight="1" x14ac:dyDescent="0.3"/>
    <row r="6" spans="1:14" ht="11.95" customHeight="1" x14ac:dyDescent="0.3"/>
    <row r="7" spans="1:14" ht="11.95" customHeight="1" x14ac:dyDescent="0.3"/>
    <row r="8" spans="1:14" ht="11.25" customHeight="1" x14ac:dyDescent="0.3">
      <c r="C8" s="23" t="s">
        <v>40</v>
      </c>
      <c r="D8" s="23"/>
      <c r="E8" s="23"/>
      <c r="F8" s="23"/>
      <c r="G8" s="23"/>
      <c r="H8" s="23"/>
      <c r="I8" s="23"/>
    </row>
    <row r="9" spans="1:14" ht="4.5" customHeight="1" x14ac:dyDescent="0.3"/>
    <row r="10" spans="1:14" ht="0.75" customHeight="1" x14ac:dyDescent="0.3">
      <c r="C10" s="24" t="s">
        <v>41</v>
      </c>
      <c r="D10" s="24"/>
      <c r="E10" s="24"/>
      <c r="F10" s="24"/>
      <c r="G10" s="24"/>
      <c r="H10" s="24"/>
      <c r="I10" s="24"/>
      <c r="L10" s="25">
        <v>6604951.7800000003</v>
      </c>
      <c r="M10" s="25"/>
    </row>
    <row r="11" spans="1:14" ht="9.8000000000000007" customHeight="1" x14ac:dyDescent="0.3">
      <c r="C11" s="24"/>
      <c r="D11" s="24"/>
      <c r="E11" s="24"/>
      <c r="F11" s="24"/>
      <c r="G11" s="24"/>
      <c r="H11" s="24"/>
      <c r="I11" s="24"/>
      <c r="J11" s="7"/>
      <c r="L11" s="25"/>
      <c r="M11" s="25"/>
    </row>
    <row r="12" spans="1:14" ht="10.55" hidden="1" customHeight="1" x14ac:dyDescent="0.3">
      <c r="D12" s="24" t="s">
        <v>42</v>
      </c>
      <c r="E12" s="24"/>
      <c r="F12" s="24"/>
      <c r="G12" s="24"/>
      <c r="H12" s="24"/>
      <c r="I12" s="24"/>
      <c r="J12" s="7"/>
      <c r="L12" s="25"/>
      <c r="M12" s="25"/>
    </row>
    <row r="13" spans="1:14" ht="10.55" hidden="1" customHeight="1" x14ac:dyDescent="0.3">
      <c r="D13" s="24" t="s">
        <v>43</v>
      </c>
      <c r="E13" s="24"/>
      <c r="F13" s="24"/>
      <c r="G13" s="24"/>
      <c r="H13" s="24"/>
      <c r="I13" s="24"/>
      <c r="J13" s="7"/>
      <c r="L13" s="25"/>
      <c r="M13" s="25"/>
    </row>
    <row r="14" spans="1:14" ht="10.55" hidden="1" customHeight="1" x14ac:dyDescent="0.3">
      <c r="D14" s="24" t="s">
        <v>44</v>
      </c>
      <c r="E14" s="24"/>
      <c r="F14" s="24"/>
      <c r="G14" s="24"/>
      <c r="H14" s="24"/>
      <c r="I14" s="24"/>
      <c r="J14" s="7"/>
      <c r="L14" s="25"/>
      <c r="M14" s="25"/>
    </row>
    <row r="15" spans="1:14" ht="10.55" customHeight="1" x14ac:dyDescent="0.3">
      <c r="C15" s="24" t="s">
        <v>45</v>
      </c>
      <c r="D15" s="24"/>
      <c r="E15" s="24"/>
      <c r="F15" s="24"/>
      <c r="G15" s="24"/>
      <c r="H15" s="24"/>
      <c r="I15" s="24"/>
      <c r="J15" s="7"/>
      <c r="L15" s="25">
        <f>SUM(L16:M19)</f>
        <v>75437280.510000005</v>
      </c>
      <c r="M15" s="25"/>
    </row>
    <row r="16" spans="1:14" ht="10.55" customHeight="1" x14ac:dyDescent="0.3">
      <c r="D16" s="24" t="s">
        <v>46</v>
      </c>
      <c r="E16" s="24"/>
      <c r="F16" s="24"/>
      <c r="G16" s="24"/>
      <c r="H16" s="24"/>
      <c r="I16" s="24"/>
      <c r="J16" s="7"/>
      <c r="L16" s="25">
        <v>6335596.2300000004</v>
      </c>
      <c r="M16" s="25"/>
    </row>
    <row r="17" spans="3:13" ht="10.55" customHeight="1" x14ac:dyDescent="0.3">
      <c r="D17" s="24" t="s">
        <v>47</v>
      </c>
      <c r="E17" s="24"/>
      <c r="F17" s="24"/>
      <c r="G17" s="24"/>
      <c r="H17" s="24"/>
      <c r="I17" s="24"/>
      <c r="J17" s="7"/>
      <c r="L17" s="25">
        <v>69101684.280000001</v>
      </c>
      <c r="M17" s="25"/>
    </row>
    <row r="18" spans="3:13" ht="10.55" customHeight="1" x14ac:dyDescent="0.3">
      <c r="D18" s="24" t="s">
        <v>48</v>
      </c>
      <c r="E18" s="24"/>
      <c r="F18" s="24"/>
      <c r="G18" s="24"/>
      <c r="H18" s="24"/>
      <c r="I18" s="24"/>
      <c r="J18" s="7"/>
      <c r="L18" s="25">
        <v>1698398.59</v>
      </c>
      <c r="M18" s="25"/>
    </row>
    <row r="19" spans="3:13" ht="9.8000000000000007" customHeight="1" x14ac:dyDescent="0.3">
      <c r="D19" s="24" t="s">
        <v>49</v>
      </c>
      <c r="E19" s="24"/>
      <c r="F19" s="24"/>
      <c r="G19" s="24"/>
      <c r="H19" s="24"/>
      <c r="I19" s="24"/>
      <c r="J19" s="7"/>
      <c r="L19" s="25">
        <v>-1698398.59</v>
      </c>
      <c r="M19" s="25"/>
    </row>
    <row r="20" spans="3:13" ht="10.55" customHeight="1" x14ac:dyDescent="0.3">
      <c r="C20" s="24" t="s">
        <v>50</v>
      </c>
      <c r="D20" s="24"/>
      <c r="E20" s="24"/>
      <c r="F20" s="24"/>
      <c r="G20" s="24"/>
      <c r="H20" s="24"/>
      <c r="I20" s="24"/>
      <c r="J20" s="7"/>
      <c r="L20" s="25">
        <v>2954884.81</v>
      </c>
      <c r="M20" s="25"/>
    </row>
    <row r="21" spans="3:13" ht="10.55" customHeight="1" x14ac:dyDescent="0.3">
      <c r="C21" s="24" t="s">
        <v>51</v>
      </c>
      <c r="D21" s="24"/>
      <c r="E21" s="24"/>
      <c r="F21" s="24"/>
      <c r="G21" s="24"/>
      <c r="H21" s="24"/>
      <c r="I21" s="24"/>
      <c r="J21" s="7"/>
      <c r="L21" s="25">
        <v>2373423.15</v>
      </c>
      <c r="M21" s="25"/>
    </row>
    <row r="22" spans="3:13" ht="10.55" customHeight="1" x14ac:dyDescent="0.3">
      <c r="C22" s="24" t="s">
        <v>52</v>
      </c>
      <c r="D22" s="24"/>
      <c r="E22" s="24"/>
      <c r="F22" s="24"/>
      <c r="G22" s="24"/>
      <c r="H22" s="24"/>
      <c r="I22" s="24"/>
      <c r="J22" s="7"/>
      <c r="L22" s="25">
        <v>590834.80000000005</v>
      </c>
      <c r="M22" s="25"/>
    </row>
    <row r="23" spans="3:13" ht="10.55" customHeight="1" x14ac:dyDescent="0.3">
      <c r="C23" s="24" t="s">
        <v>53</v>
      </c>
      <c r="D23" s="24"/>
      <c r="E23" s="24"/>
      <c r="F23" s="24"/>
      <c r="G23" s="24"/>
      <c r="H23" s="24"/>
      <c r="I23" s="24"/>
      <c r="J23" s="7"/>
      <c r="L23" s="25">
        <v>1999.71</v>
      </c>
      <c r="M23" s="25"/>
    </row>
    <row r="24" spans="3:13" ht="10.55" customHeight="1" x14ac:dyDescent="0.3">
      <c r="C24" s="24" t="s">
        <v>54</v>
      </c>
      <c r="D24" s="24"/>
      <c r="E24" s="24"/>
      <c r="F24" s="24"/>
      <c r="G24" s="24"/>
      <c r="H24" s="24"/>
      <c r="I24" s="24"/>
      <c r="J24" s="7"/>
      <c r="L24" s="25">
        <v>867816.85</v>
      </c>
      <c r="M24" s="25"/>
    </row>
    <row r="25" spans="3:13" ht="10.55" customHeight="1" x14ac:dyDescent="0.3">
      <c r="C25" s="26" t="s">
        <v>55</v>
      </c>
      <c r="D25" s="26"/>
      <c r="E25" s="26"/>
      <c r="F25" s="26"/>
      <c r="G25" s="26"/>
      <c r="H25" s="26"/>
      <c r="I25" s="26"/>
      <c r="J25" s="27"/>
      <c r="K25" s="28"/>
      <c r="L25" s="29">
        <f>+L24+L23+L22+L21+L20+L15+L10</f>
        <v>88831191.610000014</v>
      </c>
      <c r="M25" s="29"/>
    </row>
    <row r="26" spans="3:13" ht="13.55" customHeight="1" x14ac:dyDescent="0.3"/>
    <row r="27" spans="3:13" ht="11.25" customHeight="1" x14ac:dyDescent="0.3">
      <c r="C27" s="23" t="s">
        <v>56</v>
      </c>
      <c r="D27" s="23"/>
      <c r="E27" s="23"/>
      <c r="F27" s="23"/>
      <c r="G27" s="23"/>
      <c r="H27" s="23"/>
      <c r="I27" s="23"/>
    </row>
    <row r="28" spans="3:13" ht="6.05" customHeight="1" x14ac:dyDescent="0.3"/>
    <row r="29" spans="3:13" ht="9.8000000000000007" customHeight="1" x14ac:dyDescent="0.3">
      <c r="C29" s="24" t="s">
        <v>57</v>
      </c>
      <c r="D29" s="24"/>
      <c r="E29" s="24"/>
      <c r="F29" s="24"/>
      <c r="G29" s="24"/>
      <c r="H29" s="24"/>
      <c r="I29" s="24"/>
      <c r="J29" s="7"/>
      <c r="L29" s="25">
        <f>SUM(L30:M31)</f>
        <v>70753609.620000005</v>
      </c>
      <c r="M29" s="25"/>
    </row>
    <row r="30" spans="3:13" ht="10.55" customHeight="1" x14ac:dyDescent="0.3">
      <c r="D30" s="24" t="s">
        <v>8</v>
      </c>
      <c r="E30" s="24"/>
      <c r="F30" s="24"/>
      <c r="G30" s="24"/>
      <c r="H30" s="24"/>
      <c r="I30" s="24"/>
      <c r="J30" s="7"/>
      <c r="L30" s="25">
        <v>46477215.969999999</v>
      </c>
      <c r="M30" s="25"/>
    </row>
    <row r="31" spans="3:13" ht="10.55" customHeight="1" x14ac:dyDescent="0.3">
      <c r="D31" s="24" t="s">
        <v>7</v>
      </c>
      <c r="E31" s="24"/>
      <c r="F31" s="24"/>
      <c r="G31" s="24"/>
      <c r="H31" s="24"/>
      <c r="I31" s="24"/>
      <c r="J31" s="7"/>
      <c r="L31" s="25">
        <v>24276393.649999999</v>
      </c>
      <c r="M31" s="25"/>
    </row>
    <row r="32" spans="3:13" ht="10.55" customHeight="1" x14ac:dyDescent="0.3">
      <c r="C32" s="24" t="s">
        <v>58</v>
      </c>
      <c r="D32" s="24"/>
      <c r="E32" s="24"/>
      <c r="F32" s="24"/>
      <c r="G32" s="24"/>
      <c r="H32" s="24"/>
      <c r="I32" s="24"/>
      <c r="J32" s="7"/>
      <c r="L32" s="25">
        <v>2727302.46</v>
      </c>
      <c r="M32" s="25"/>
    </row>
    <row r="33" spans="3:16" ht="10.55" customHeight="1" x14ac:dyDescent="0.3">
      <c r="C33" s="24" t="s">
        <v>59</v>
      </c>
      <c r="D33" s="24"/>
      <c r="E33" s="24"/>
      <c r="F33" s="24"/>
      <c r="G33" s="24"/>
      <c r="H33" s="24"/>
      <c r="I33" s="24"/>
      <c r="J33" s="7"/>
      <c r="L33" s="25">
        <v>96672.15</v>
      </c>
      <c r="M33" s="25"/>
    </row>
    <row r="34" spans="3:16" ht="10.55" customHeight="1" x14ac:dyDescent="0.3">
      <c r="C34" s="24" t="s">
        <v>60</v>
      </c>
      <c r="D34" s="24"/>
      <c r="E34" s="24"/>
      <c r="F34" s="24"/>
      <c r="G34" s="24"/>
      <c r="H34" s="24"/>
      <c r="I34" s="24"/>
      <c r="J34" s="7"/>
      <c r="L34" s="25">
        <v>3621956.76</v>
      </c>
      <c r="M34" s="25"/>
    </row>
    <row r="35" spans="3:16" ht="10.55" customHeight="1" x14ac:dyDescent="0.3">
      <c r="C35" s="26" t="s">
        <v>61</v>
      </c>
      <c r="D35" s="26"/>
      <c r="E35" s="26"/>
      <c r="F35" s="26"/>
      <c r="G35" s="26"/>
      <c r="H35" s="26"/>
      <c r="I35" s="26"/>
      <c r="J35" s="27"/>
      <c r="K35" s="28"/>
      <c r="L35" s="29">
        <f>+L34+L33+L32+L29</f>
        <v>77199540.99000001</v>
      </c>
      <c r="M35" s="29"/>
    </row>
    <row r="36" spans="3:16" ht="11.25" customHeight="1" x14ac:dyDescent="0.3"/>
    <row r="37" spans="3:16" ht="11.95" customHeight="1" x14ac:dyDescent="0.3">
      <c r="C37" s="23" t="s">
        <v>62</v>
      </c>
      <c r="D37" s="23"/>
      <c r="E37" s="23"/>
      <c r="F37" s="23"/>
      <c r="G37" s="23"/>
      <c r="H37" s="23"/>
      <c r="I37" s="23"/>
    </row>
    <row r="38" spans="3:16" ht="4.5" customHeight="1" x14ac:dyDescent="0.3"/>
    <row r="39" spans="3:16" ht="10.55" customHeight="1" x14ac:dyDescent="0.3">
      <c r="C39" s="24" t="s">
        <v>63</v>
      </c>
      <c r="D39" s="24"/>
      <c r="E39" s="24"/>
      <c r="F39" s="24"/>
      <c r="G39" s="24"/>
      <c r="H39" s="24"/>
      <c r="I39" s="24"/>
      <c r="J39" s="7"/>
      <c r="L39" s="25">
        <v>10000000</v>
      </c>
      <c r="M39" s="25"/>
    </row>
    <row r="40" spans="3:16" ht="10.55" customHeight="1" x14ac:dyDescent="0.3">
      <c r="C40" s="24" t="s">
        <v>64</v>
      </c>
      <c r="D40" s="24"/>
      <c r="E40" s="24"/>
      <c r="F40" s="24"/>
      <c r="G40" s="24"/>
      <c r="H40" s="24"/>
      <c r="I40" s="24"/>
      <c r="J40" s="7"/>
      <c r="L40" s="25">
        <f>+L41</f>
        <v>559949.79</v>
      </c>
      <c r="M40" s="25"/>
    </row>
    <row r="41" spans="3:16" ht="9.8000000000000007" customHeight="1" x14ac:dyDescent="0.3">
      <c r="D41" s="24" t="s">
        <v>65</v>
      </c>
      <c r="E41" s="24"/>
      <c r="F41" s="24"/>
      <c r="G41" s="24"/>
      <c r="H41" s="24"/>
      <c r="I41" s="24"/>
      <c r="J41" s="7"/>
      <c r="L41" s="25">
        <v>559949.79</v>
      </c>
      <c r="M41" s="25"/>
    </row>
    <row r="42" spans="3:16" ht="10.55" customHeight="1" x14ac:dyDescent="0.3">
      <c r="C42" s="24" t="s">
        <v>66</v>
      </c>
      <c r="D42" s="24"/>
      <c r="E42" s="24"/>
      <c r="F42" s="24"/>
      <c r="G42" s="24"/>
      <c r="H42" s="24"/>
      <c r="I42" s="24"/>
      <c r="J42" s="7"/>
      <c r="L42" s="25">
        <f>SUM(L43:M44)</f>
        <v>-950190.65</v>
      </c>
      <c r="M42" s="25"/>
    </row>
    <row r="43" spans="3:16" ht="10.55" customHeight="1" x14ac:dyDescent="0.3">
      <c r="D43" s="24" t="s">
        <v>67</v>
      </c>
      <c r="E43" s="24"/>
      <c r="F43" s="24"/>
      <c r="G43" s="24"/>
      <c r="H43" s="24"/>
      <c r="I43" s="24"/>
      <c r="J43" s="7"/>
      <c r="L43" s="25">
        <v>-1007183.28</v>
      </c>
      <c r="M43" s="25"/>
    </row>
    <row r="44" spans="3:16" ht="10.55" customHeight="1" x14ac:dyDescent="0.3">
      <c r="D44" s="24" t="s">
        <v>68</v>
      </c>
      <c r="E44" s="24"/>
      <c r="F44" s="24"/>
      <c r="G44" s="24"/>
      <c r="H44" s="24"/>
      <c r="I44" s="24"/>
      <c r="J44" s="7"/>
      <c r="L44" s="30"/>
      <c r="M44" s="30">
        <v>56992.63</v>
      </c>
    </row>
    <row r="45" spans="3:16" ht="10.55" customHeight="1" x14ac:dyDescent="0.3">
      <c r="C45" s="24" t="s">
        <v>69</v>
      </c>
      <c r="D45" s="24"/>
      <c r="E45" s="24"/>
      <c r="F45" s="24"/>
      <c r="G45" s="24"/>
      <c r="H45" s="24"/>
      <c r="I45" s="24"/>
      <c r="J45" s="7"/>
      <c r="L45" s="25">
        <f>+L46</f>
        <v>2021891.48</v>
      </c>
      <c r="M45" s="25"/>
    </row>
    <row r="46" spans="3:16" ht="10.55" customHeight="1" x14ac:dyDescent="0.3">
      <c r="D46" s="24" t="s">
        <v>70</v>
      </c>
      <c r="E46" s="24"/>
      <c r="F46" s="24"/>
      <c r="G46" s="24"/>
      <c r="H46" s="24"/>
      <c r="I46" s="24"/>
      <c r="J46" s="7"/>
      <c r="L46" s="25">
        <v>2021891.48</v>
      </c>
      <c r="M46" s="25"/>
    </row>
    <row r="47" spans="3:16" ht="10.55" customHeight="1" x14ac:dyDescent="0.3">
      <c r="C47" s="26" t="s">
        <v>71</v>
      </c>
      <c r="D47" s="26"/>
      <c r="E47" s="26"/>
      <c r="F47" s="26"/>
      <c r="G47" s="26"/>
      <c r="H47" s="26"/>
      <c r="I47" s="26"/>
      <c r="J47" s="27"/>
      <c r="K47" s="28"/>
      <c r="L47" s="29">
        <f>+L39+L41+L42+L45</f>
        <v>11631650.619999999</v>
      </c>
      <c r="M47" s="29"/>
    </row>
    <row r="48" spans="3:16" ht="19.149999999999999" customHeight="1" x14ac:dyDescent="0.3">
      <c r="C48" s="26" t="s">
        <v>72</v>
      </c>
      <c r="D48" s="26"/>
      <c r="E48" s="26"/>
      <c r="F48" s="26"/>
      <c r="G48" s="26"/>
      <c r="H48" s="26"/>
      <c r="I48" s="26"/>
      <c r="J48" s="7"/>
      <c r="L48" s="29">
        <f>+L35+L47</f>
        <v>88831191.610000014</v>
      </c>
      <c r="M48" s="29"/>
      <c r="P48" s="31"/>
    </row>
    <row r="49" spans="3:12" ht="82.8" customHeight="1" x14ac:dyDescent="0.3"/>
    <row r="50" spans="3:12" ht="16.600000000000001" customHeight="1" x14ac:dyDescent="0.3">
      <c r="C50" s="32" t="s">
        <v>20</v>
      </c>
      <c r="D50" s="32"/>
      <c r="E50" s="32"/>
      <c r="F50" s="33"/>
      <c r="G50" s="33"/>
      <c r="H50" s="33"/>
      <c r="I50" s="32" t="s">
        <v>21</v>
      </c>
      <c r="J50" s="32"/>
      <c r="K50" s="32"/>
      <c r="L50" s="32"/>
    </row>
    <row r="51" spans="3:12" ht="5.2" customHeight="1" x14ac:dyDescent="0.3">
      <c r="C51" s="34" t="s">
        <v>22</v>
      </c>
      <c r="D51" s="34"/>
      <c r="E51" s="34"/>
      <c r="F51" s="33"/>
      <c r="G51" s="33"/>
      <c r="H51" s="33"/>
      <c r="I51" s="34" t="s">
        <v>23</v>
      </c>
      <c r="J51" s="34"/>
      <c r="K51" s="34"/>
      <c r="L51" s="34"/>
    </row>
    <row r="52" spans="3:12" ht="10.8" customHeight="1" x14ac:dyDescent="0.3">
      <c r="C52" s="34"/>
      <c r="D52" s="34"/>
      <c r="E52" s="34"/>
      <c r="F52" s="33"/>
      <c r="G52" s="35" t="s">
        <v>24</v>
      </c>
      <c r="H52" s="33"/>
      <c r="I52" s="34"/>
      <c r="J52" s="34"/>
      <c r="K52" s="34"/>
      <c r="L52" s="34"/>
    </row>
    <row r="53" spans="3:12" ht="3.05" customHeight="1" x14ac:dyDescent="0.3">
      <c r="C53" s="34"/>
      <c r="D53" s="34"/>
      <c r="E53" s="34"/>
      <c r="F53" s="33"/>
      <c r="G53" s="33"/>
      <c r="H53" s="33"/>
      <c r="I53" s="34"/>
      <c r="J53" s="34"/>
      <c r="K53" s="34"/>
      <c r="L53" s="34"/>
    </row>
    <row r="54" spans="3:12" ht="3.05" customHeight="1" x14ac:dyDescent="0.3">
      <c r="C54" s="36"/>
      <c r="D54" s="36"/>
      <c r="E54" s="36"/>
      <c r="F54" s="33"/>
      <c r="G54" s="33"/>
      <c r="H54" s="33"/>
      <c r="I54" s="36"/>
      <c r="J54" s="36"/>
      <c r="K54" s="36"/>
      <c r="L54" s="36"/>
    </row>
    <row r="55" spans="3:12" ht="3.05" customHeight="1" x14ac:dyDescent="0.3">
      <c r="C55" s="36"/>
      <c r="D55" s="36"/>
      <c r="E55" s="36"/>
      <c r="F55" s="33"/>
      <c r="G55" s="33"/>
      <c r="H55" s="33"/>
      <c r="I55" s="36"/>
      <c r="J55" s="36"/>
      <c r="K55" s="36"/>
      <c r="L55" s="36"/>
    </row>
    <row r="56" spans="3:12" ht="3.05" customHeight="1" x14ac:dyDescent="0.3">
      <c r="C56" s="36"/>
      <c r="D56" s="36"/>
      <c r="E56" s="36"/>
      <c r="F56" s="33"/>
      <c r="G56" s="33"/>
      <c r="H56" s="33"/>
      <c r="I56" s="36"/>
      <c r="J56" s="36"/>
      <c r="K56" s="36"/>
      <c r="L56" s="36"/>
    </row>
    <row r="57" spans="3:12" ht="3.05" customHeight="1" x14ac:dyDescent="0.3">
      <c r="C57" s="36"/>
      <c r="D57" s="36"/>
      <c r="E57" s="36"/>
      <c r="F57" s="33"/>
      <c r="G57" s="33"/>
      <c r="H57" s="33"/>
      <c r="I57" s="36"/>
      <c r="J57" s="36"/>
      <c r="K57" s="36"/>
      <c r="L57" s="36"/>
    </row>
    <row r="58" spans="3:12" ht="3.05" customHeight="1" x14ac:dyDescent="0.3">
      <c r="C58" s="36"/>
      <c r="D58" s="36"/>
      <c r="E58" s="36"/>
      <c r="F58" s="33"/>
      <c r="G58" s="33"/>
      <c r="H58" s="33"/>
      <c r="I58" s="36"/>
      <c r="J58" s="36"/>
      <c r="K58" s="36"/>
      <c r="L58" s="36"/>
    </row>
    <row r="59" spans="3:12" ht="3.05" customHeight="1" x14ac:dyDescent="0.3">
      <c r="C59" s="36"/>
      <c r="D59" s="36"/>
      <c r="E59" s="36"/>
      <c r="F59" s="33"/>
      <c r="G59" s="33"/>
      <c r="H59" s="33"/>
      <c r="I59" s="36"/>
      <c r="J59" s="36"/>
      <c r="K59" s="36"/>
      <c r="L59" s="36"/>
    </row>
    <row r="60" spans="3:12" ht="3.05" customHeight="1" x14ac:dyDescent="0.3">
      <c r="C60" s="36"/>
      <c r="D60" s="36"/>
      <c r="E60" s="36"/>
      <c r="F60" s="33"/>
      <c r="G60" s="33"/>
      <c r="H60" s="33"/>
      <c r="I60" s="36"/>
      <c r="J60" s="36"/>
      <c r="K60" s="36"/>
      <c r="L60" s="36"/>
    </row>
    <row r="61" spans="3:12" ht="3.05" customHeight="1" x14ac:dyDescent="0.3">
      <c r="C61" s="36"/>
      <c r="D61" s="36"/>
      <c r="E61" s="36"/>
      <c r="F61" s="33"/>
      <c r="G61" s="33"/>
      <c r="H61" s="33"/>
      <c r="I61" s="36"/>
      <c r="J61" s="36"/>
      <c r="K61" s="36"/>
      <c r="L61" s="36"/>
    </row>
    <row r="62" spans="3:12" ht="3.05" customHeight="1" x14ac:dyDescent="0.3">
      <c r="C62" s="36"/>
      <c r="D62" s="36"/>
      <c r="E62" s="36"/>
      <c r="F62" s="33"/>
      <c r="G62" s="33"/>
      <c r="H62" s="33"/>
      <c r="I62" s="36"/>
      <c r="J62" s="36"/>
      <c r="K62" s="36"/>
      <c r="L62" s="36"/>
    </row>
    <row r="63" spans="3:12" ht="22.5" customHeight="1" x14ac:dyDescent="0.3"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 spans="3:12" ht="16.600000000000001" customHeight="1" x14ac:dyDescent="0.3">
      <c r="C64" s="32" t="s">
        <v>25</v>
      </c>
      <c r="D64" s="32"/>
      <c r="E64" s="32"/>
      <c r="F64" s="33"/>
      <c r="G64" s="33"/>
      <c r="H64" s="33"/>
      <c r="I64" s="32" t="s">
        <v>26</v>
      </c>
      <c r="J64" s="32"/>
      <c r="K64" s="32"/>
      <c r="L64" s="32"/>
    </row>
    <row r="65" spans="1:14" ht="18" customHeight="1" x14ac:dyDescent="0.3">
      <c r="C65" s="34" t="s">
        <v>27</v>
      </c>
      <c r="D65" s="34"/>
      <c r="E65" s="34"/>
      <c r="F65" s="33"/>
      <c r="G65" s="33"/>
      <c r="H65" s="33"/>
      <c r="I65" s="34" t="s">
        <v>28</v>
      </c>
      <c r="J65" s="34"/>
      <c r="K65" s="34"/>
      <c r="L65" s="34"/>
    </row>
    <row r="66" spans="1:14" ht="10.55" customHeight="1" x14ac:dyDescent="0.3">
      <c r="C66" s="37"/>
      <c r="D66" s="37"/>
      <c r="E66" s="37"/>
      <c r="F66" s="38"/>
      <c r="G66" s="38"/>
      <c r="H66" s="38"/>
      <c r="I66" s="37"/>
      <c r="J66" s="37"/>
      <c r="K66" s="37"/>
      <c r="L66" s="37"/>
    </row>
    <row r="67" spans="1:14" ht="10.55" customHeight="1" x14ac:dyDescent="0.3">
      <c r="C67" s="39"/>
      <c r="D67" s="39"/>
      <c r="E67" s="39"/>
      <c r="I67" s="39"/>
      <c r="J67" s="39"/>
      <c r="K67" s="39"/>
      <c r="L67" s="39"/>
    </row>
    <row r="68" spans="1:14" ht="10.55" customHeight="1" x14ac:dyDescent="0.3">
      <c r="C68" s="39"/>
      <c r="D68" s="39"/>
      <c r="E68" s="39"/>
      <c r="I68" s="39"/>
      <c r="J68" s="39"/>
      <c r="K68" s="39"/>
      <c r="L68" s="39"/>
    </row>
    <row r="69" spans="1:14" ht="10.55" customHeight="1" x14ac:dyDescent="0.3">
      <c r="C69" s="39"/>
      <c r="D69" s="39"/>
      <c r="E69" s="39"/>
      <c r="I69" s="39"/>
      <c r="J69" s="39"/>
      <c r="K69" s="39"/>
      <c r="L69" s="39"/>
    </row>
    <row r="70" spans="1:14" ht="7.5" customHeight="1" x14ac:dyDescent="0.3"/>
    <row r="71" spans="1:14" ht="16.600000000000001" customHeight="1" x14ac:dyDescent="0.3">
      <c r="A71" s="40">
        <v>45695.681944444441</v>
      </c>
      <c r="B71" s="24"/>
      <c r="C71" s="24"/>
      <c r="D71" s="24"/>
      <c r="E71" s="13"/>
      <c r="F71" s="13"/>
      <c r="G71" s="13"/>
      <c r="H71" s="13"/>
      <c r="I71" s="13"/>
      <c r="J71" s="14" t="s">
        <v>29</v>
      </c>
      <c r="K71" s="14"/>
      <c r="L71" s="14"/>
      <c r="M71" s="14"/>
      <c r="N71" s="14"/>
    </row>
  </sheetData>
  <mergeCells count="81">
    <mergeCell ref="C65:E65"/>
    <mergeCell ref="I65:L65"/>
    <mergeCell ref="A71:D71"/>
    <mergeCell ref="E71:I71"/>
    <mergeCell ref="J71:N71"/>
    <mergeCell ref="C50:E50"/>
    <mergeCell ref="I50:L50"/>
    <mergeCell ref="C51:E53"/>
    <mergeCell ref="I51:L53"/>
    <mergeCell ref="C64:E64"/>
    <mergeCell ref="I64:L64"/>
    <mergeCell ref="D46:I46"/>
    <mergeCell ref="L46:M46"/>
    <mergeCell ref="C47:I47"/>
    <mergeCell ref="L47:M47"/>
    <mergeCell ref="C48:I48"/>
    <mergeCell ref="L48:M48"/>
    <mergeCell ref="C42:I42"/>
    <mergeCell ref="L42:M42"/>
    <mergeCell ref="D43:I43"/>
    <mergeCell ref="L43:M43"/>
    <mergeCell ref="D44:I44"/>
    <mergeCell ref="C45:I45"/>
    <mergeCell ref="L45:M45"/>
    <mergeCell ref="C37:I37"/>
    <mergeCell ref="C39:I39"/>
    <mergeCell ref="L39:M39"/>
    <mergeCell ref="C40:I40"/>
    <mergeCell ref="L40:M40"/>
    <mergeCell ref="D41:I41"/>
    <mergeCell ref="L41:M41"/>
    <mergeCell ref="C33:I33"/>
    <mergeCell ref="L33:M33"/>
    <mergeCell ref="C34:I34"/>
    <mergeCell ref="L34:M34"/>
    <mergeCell ref="C35:I35"/>
    <mergeCell ref="L35:M35"/>
    <mergeCell ref="D30:I30"/>
    <mergeCell ref="L30:M30"/>
    <mergeCell ref="D31:I31"/>
    <mergeCell ref="L31:M31"/>
    <mergeCell ref="C32:I32"/>
    <mergeCell ref="L32:M32"/>
    <mergeCell ref="C24:I24"/>
    <mergeCell ref="L24:M24"/>
    <mergeCell ref="C25:I25"/>
    <mergeCell ref="L25:M25"/>
    <mergeCell ref="C27:I27"/>
    <mergeCell ref="C29:I29"/>
    <mergeCell ref="L29:M29"/>
    <mergeCell ref="C21:I21"/>
    <mergeCell ref="L21:M21"/>
    <mergeCell ref="C22:I22"/>
    <mergeCell ref="L22:M22"/>
    <mergeCell ref="C23:I23"/>
    <mergeCell ref="L23:M23"/>
    <mergeCell ref="D18:I18"/>
    <mergeCell ref="L18:M18"/>
    <mergeCell ref="D19:I19"/>
    <mergeCell ref="L19:M19"/>
    <mergeCell ref="C20:I20"/>
    <mergeCell ref="L20:M20"/>
    <mergeCell ref="C15:I15"/>
    <mergeCell ref="L15:M15"/>
    <mergeCell ref="D16:I16"/>
    <mergeCell ref="L16:M16"/>
    <mergeCell ref="D17:I17"/>
    <mergeCell ref="L17:M17"/>
    <mergeCell ref="D12:I12"/>
    <mergeCell ref="L12:M12"/>
    <mergeCell ref="D13:I13"/>
    <mergeCell ref="L13:M13"/>
    <mergeCell ref="D14:I14"/>
    <mergeCell ref="L14:M14"/>
    <mergeCell ref="A1:N1"/>
    <mergeCell ref="B2:N2"/>
    <mergeCell ref="A3:N3"/>
    <mergeCell ref="A4:N4"/>
    <mergeCell ref="C8:I8"/>
    <mergeCell ref="C10:I11"/>
    <mergeCell ref="L10:M11"/>
  </mergeCells>
  <pageMargins left="0.5" right="0.5" top="0.5" bottom="0.479999989271164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105"/>
  <sheetViews>
    <sheetView showGridLines="0" tabSelected="1" view="pageBreakPreview" zoomScale="115" zoomScaleNormal="100" zoomScaleSheetLayoutView="115" workbookViewId="0">
      <selection activeCell="A33" sqref="A33:K33"/>
    </sheetView>
  </sheetViews>
  <sheetFormatPr baseColWidth="10" defaultRowHeight="14.4" x14ac:dyDescent="0.3"/>
  <cols>
    <col min="1" max="1" width="0.296875" customWidth="1"/>
    <col min="2" max="2" width="3.296875" customWidth="1"/>
    <col min="3" max="3" width="1.59765625" customWidth="1"/>
    <col min="4" max="4" width="22.296875" customWidth="1"/>
    <col min="5" max="5" width="5.296875" customWidth="1"/>
    <col min="6" max="6" width="8.09765625" customWidth="1"/>
    <col min="7" max="7" width="5.09765625" customWidth="1"/>
    <col min="8" max="8" width="0.296875" customWidth="1"/>
    <col min="9" max="9" width="6.296875" customWidth="1"/>
    <col min="10" max="10" width="1.296875" customWidth="1"/>
    <col min="11" max="11" width="21.59765625" customWidth="1"/>
    <col min="12" max="12" width="13.69921875" customWidth="1"/>
    <col min="13" max="13" width="0.3984375" customWidth="1"/>
    <col min="14" max="14" width="13.296875" customWidth="1"/>
  </cols>
  <sheetData>
    <row r="1" spans="1:14" ht="1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85" customHeight="1" x14ac:dyDescent="0.3"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0.75" customHeight="1" x14ac:dyDescent="0.3"/>
    <row r="4" spans="1:14" ht="12.85" customHeight="1" x14ac:dyDescent="0.3">
      <c r="F4" s="19">
        <v>45658</v>
      </c>
      <c r="G4" s="19"/>
      <c r="H4" s="19"/>
      <c r="I4" s="19"/>
      <c r="J4" s="20" t="s">
        <v>37</v>
      </c>
      <c r="K4" s="20"/>
    </row>
    <row r="5" spans="1:14" ht="11.25" customHeight="1" x14ac:dyDescent="0.3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1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1.2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1.2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3.55" customHeight="1" x14ac:dyDescent="0.3"/>
    <row r="10" spans="1:14" ht="10.55" customHeight="1" x14ac:dyDescent="0.3">
      <c r="A10" s="15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N10" s="9">
        <f>SUM(N11:N12)</f>
        <v>1555667.92</v>
      </c>
    </row>
    <row r="11" spans="1:14" ht="10.55" customHeight="1" x14ac:dyDescent="0.3">
      <c r="C11" s="16" t="s">
        <v>4</v>
      </c>
      <c r="D11" s="16"/>
      <c r="E11" s="16"/>
      <c r="F11" s="16"/>
      <c r="G11" s="16"/>
      <c r="H11" s="16"/>
      <c r="I11" s="16"/>
      <c r="J11" s="16"/>
      <c r="K11" s="16"/>
      <c r="N11" s="8">
        <v>28089.279999999999</v>
      </c>
    </row>
    <row r="12" spans="1:14" ht="10.55" customHeight="1" x14ac:dyDescent="0.3">
      <c r="C12" s="16" t="s">
        <v>5</v>
      </c>
      <c r="D12" s="16"/>
      <c r="E12" s="16"/>
      <c r="F12" s="16"/>
      <c r="G12" s="16"/>
      <c r="H12" s="16"/>
      <c r="I12" s="16"/>
      <c r="J12" s="16"/>
      <c r="K12" s="16"/>
      <c r="N12" s="8">
        <v>1527578.64</v>
      </c>
    </row>
    <row r="13" spans="1:14" ht="9.8000000000000007" customHeight="1" x14ac:dyDescent="0.3">
      <c r="A13" s="15" t="s">
        <v>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N13" s="9">
        <f>SUM(N14:N15)</f>
        <v>-553909.1</v>
      </c>
    </row>
    <row r="14" spans="1:14" ht="10.55" customHeight="1" x14ac:dyDescent="0.3">
      <c r="C14" s="16" t="s">
        <v>7</v>
      </c>
      <c r="D14" s="16"/>
      <c r="E14" s="16"/>
      <c r="F14" s="16"/>
      <c r="G14" s="16"/>
      <c r="H14" s="16"/>
      <c r="I14" s="16"/>
      <c r="J14" s="16"/>
      <c r="K14" s="16"/>
      <c r="N14" s="8">
        <v>-174582.84</v>
      </c>
    </row>
    <row r="15" spans="1:14" ht="10.55" customHeight="1" x14ac:dyDescent="0.3">
      <c r="C15" s="16" t="s">
        <v>8</v>
      </c>
      <c r="D15" s="16"/>
      <c r="E15" s="16"/>
      <c r="F15" s="16"/>
      <c r="G15" s="16"/>
      <c r="H15" s="16"/>
      <c r="I15" s="16"/>
      <c r="J15" s="16"/>
      <c r="K15" s="16"/>
      <c r="N15" s="8">
        <v>-379326.26</v>
      </c>
    </row>
    <row r="16" spans="1:14" ht="10.55" customHeight="1" x14ac:dyDescent="0.3">
      <c r="A16" s="15" t="s">
        <v>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N16" s="9">
        <f>+N13+N10</f>
        <v>1001758.82</v>
      </c>
    </row>
    <row r="17" spans="1:14" ht="9.8000000000000007" customHeight="1" x14ac:dyDescent="0.3"/>
    <row r="18" spans="1:14" ht="10.55" customHeight="1" x14ac:dyDescent="0.3">
      <c r="A18" s="16" t="s">
        <v>36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N18" s="8">
        <v>-271846.56</v>
      </c>
    </row>
    <row r="19" spans="1:14" ht="10.55" customHeight="1" x14ac:dyDescent="0.3">
      <c r="A19" s="16" t="s">
        <v>35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N19" s="8">
        <v>-8197.33</v>
      </c>
    </row>
    <row r="20" spans="1:14" ht="10.55" customHeight="1" x14ac:dyDescent="0.3">
      <c r="A20" s="15" t="s">
        <v>10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N20" s="9">
        <f>SUM(N18:N19)</f>
        <v>-280043.89</v>
      </c>
    </row>
    <row r="21" spans="1:14" ht="9.8000000000000007" customHeight="1" x14ac:dyDescent="0.3"/>
    <row r="22" spans="1:14" ht="10.55" customHeight="1" x14ac:dyDescent="0.3">
      <c r="A22" s="15" t="s">
        <v>11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N22" s="9">
        <f>+N16+N20</f>
        <v>721714.92999999993</v>
      </c>
    </row>
    <row r="23" spans="1:14" ht="10.55" customHeight="1" x14ac:dyDescent="0.3"/>
    <row r="24" spans="1:14" ht="10.55" customHeight="1" x14ac:dyDescent="0.3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N24" s="8">
        <v>222199.56</v>
      </c>
    </row>
    <row r="25" spans="1:14" ht="10.55" customHeight="1" x14ac:dyDescent="0.3">
      <c r="A25" s="16" t="s">
        <v>34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N25" s="8">
        <v>-69750.58</v>
      </c>
    </row>
    <row r="26" spans="1:14" ht="10.55" customHeight="1" x14ac:dyDescent="0.3">
      <c r="A26" s="15" t="s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N26" s="9">
        <f>SUM(N24:N25)</f>
        <v>152448.97999999998</v>
      </c>
    </row>
    <row r="27" spans="1:14" ht="9.1" customHeight="1" x14ac:dyDescent="0.3"/>
    <row r="28" spans="1:14" ht="10.55" customHeight="1" x14ac:dyDescent="0.3">
      <c r="A28" s="16" t="s">
        <v>33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N28" s="8">
        <v>99067.16</v>
      </c>
    </row>
    <row r="29" spans="1:14" ht="10.55" customHeight="1" x14ac:dyDescent="0.3">
      <c r="A29" s="15" t="s">
        <v>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N29" s="9">
        <f>SUM(N28)</f>
        <v>99067.16</v>
      </c>
    </row>
    <row r="30" spans="1:14" ht="9.1" customHeight="1" x14ac:dyDescent="0.3"/>
    <row r="31" spans="1:14" ht="10.55" customHeight="1" x14ac:dyDescent="0.3">
      <c r="A31" s="15" t="s">
        <v>15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N31" s="9">
        <f>+N29+N26+N22</f>
        <v>973231.07</v>
      </c>
    </row>
    <row r="32" spans="1:14" ht="9.1" customHeight="1" x14ac:dyDescent="0.3"/>
    <row r="33" spans="1:14" ht="11.95" customHeight="1" x14ac:dyDescent="0.3">
      <c r="A33" s="15" t="s">
        <v>16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N33" s="9">
        <f>SUM(N34:N36)</f>
        <v>-897270.78</v>
      </c>
    </row>
    <row r="34" spans="1:14" ht="10.25" customHeight="1" x14ac:dyDescent="0.3">
      <c r="C34" s="16" t="s">
        <v>17</v>
      </c>
      <c r="D34" s="16"/>
      <c r="E34" s="16"/>
      <c r="F34" s="16"/>
      <c r="G34" s="16"/>
      <c r="H34" s="16"/>
      <c r="I34" s="16"/>
      <c r="J34" s="16"/>
      <c r="K34" s="16"/>
      <c r="N34" s="8">
        <v>-527120.04</v>
      </c>
    </row>
    <row r="35" spans="1:14" ht="10.55" customHeight="1" x14ac:dyDescent="0.3">
      <c r="C35" s="16" t="s">
        <v>18</v>
      </c>
      <c r="D35" s="16"/>
      <c r="E35" s="16"/>
      <c r="F35" s="16"/>
      <c r="G35" s="16"/>
      <c r="H35" s="16"/>
      <c r="I35" s="16"/>
      <c r="J35" s="16"/>
      <c r="K35" s="16"/>
      <c r="N35" s="8">
        <v>-286943.61</v>
      </c>
    </row>
    <row r="36" spans="1:14" ht="10.55" customHeight="1" x14ac:dyDescent="0.3">
      <c r="C36" s="16" t="s">
        <v>32</v>
      </c>
      <c r="D36" s="16"/>
      <c r="E36" s="16"/>
      <c r="F36" s="16"/>
      <c r="G36" s="16"/>
      <c r="H36" s="16"/>
      <c r="I36" s="16"/>
      <c r="J36" s="16"/>
      <c r="K36" s="16"/>
      <c r="N36" s="8">
        <v>-83207.13</v>
      </c>
    </row>
    <row r="37" spans="1:14" ht="10.55" customHeight="1" x14ac:dyDescent="0.3">
      <c r="C37" s="4"/>
      <c r="D37" s="4"/>
      <c r="E37" s="4"/>
      <c r="F37" s="4"/>
      <c r="G37" s="4"/>
      <c r="H37" s="4"/>
      <c r="I37" s="4"/>
      <c r="J37" s="4"/>
      <c r="K37" s="4"/>
      <c r="N37" s="5"/>
    </row>
    <row r="38" spans="1:14" ht="10.55" customHeight="1" x14ac:dyDescent="0.3">
      <c r="A38" s="15" t="s">
        <v>31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N38" s="9">
        <f>+N31+N33</f>
        <v>75960.289999999921</v>
      </c>
    </row>
    <row r="39" spans="1:14" ht="7.5" customHeight="1" x14ac:dyDescent="0.3"/>
    <row r="40" spans="1:14" ht="10.55" customHeight="1" x14ac:dyDescent="0.3">
      <c r="A40" s="16" t="s">
        <v>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N40" s="8">
        <v>-18967.66</v>
      </c>
    </row>
    <row r="41" spans="1:14" ht="7.5" customHeight="1" x14ac:dyDescent="0.3"/>
    <row r="42" spans="1:14" ht="10.55" customHeight="1" x14ac:dyDescent="0.3">
      <c r="A42" s="15" t="s">
        <v>30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N42" s="9">
        <f>+N38+N40</f>
        <v>56992.629999999917</v>
      </c>
    </row>
    <row r="43" spans="1:14" ht="10.5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M43" s="3"/>
      <c r="N43" s="3"/>
    </row>
    <row r="44" spans="1:14" ht="10.5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M44" s="3"/>
      <c r="N44" s="3"/>
    </row>
    <row r="45" spans="1:14" ht="10.5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M45" s="3"/>
      <c r="N45" s="3"/>
    </row>
    <row r="46" spans="1:14" ht="51" customHeight="1" x14ac:dyDescent="0.3"/>
    <row r="47" spans="1:14" ht="16.600000000000001" customHeight="1" x14ac:dyDescent="0.3">
      <c r="D47" s="10" t="s">
        <v>20</v>
      </c>
      <c r="E47" s="10"/>
      <c r="F47" s="10"/>
      <c r="K47" s="10" t="s">
        <v>21</v>
      </c>
      <c r="L47" s="10"/>
      <c r="M47" s="10"/>
    </row>
    <row r="48" spans="1:14" ht="5.2" customHeight="1" x14ac:dyDescent="0.3">
      <c r="D48" s="11" t="s">
        <v>22</v>
      </c>
      <c r="E48" s="11"/>
      <c r="F48" s="11"/>
      <c r="K48" s="11" t="s">
        <v>23</v>
      </c>
      <c r="L48" s="11"/>
      <c r="M48" s="11"/>
    </row>
    <row r="49" spans="4:13" ht="10.55" customHeight="1" x14ac:dyDescent="0.3">
      <c r="D49" s="11"/>
      <c r="E49" s="11"/>
      <c r="F49" s="11"/>
      <c r="H49" s="4" t="s">
        <v>24</v>
      </c>
      <c r="K49" s="11"/>
      <c r="L49" s="11"/>
      <c r="M49" s="11"/>
    </row>
    <row r="50" spans="4:13" ht="0.75" customHeight="1" x14ac:dyDescent="0.3">
      <c r="D50" s="11"/>
      <c r="E50" s="11"/>
      <c r="F50" s="11"/>
      <c r="K50" s="11"/>
      <c r="L50" s="11"/>
      <c r="M50" s="11"/>
    </row>
    <row r="51" spans="4:13" ht="0.75" customHeight="1" x14ac:dyDescent="0.3">
      <c r="D51" s="6"/>
      <c r="E51" s="6"/>
      <c r="F51" s="6"/>
      <c r="K51" s="6"/>
      <c r="L51" s="6"/>
      <c r="M51" s="6"/>
    </row>
    <row r="52" spans="4:13" ht="0.75" customHeight="1" x14ac:dyDescent="0.3">
      <c r="D52" s="6"/>
      <c r="E52" s="6"/>
      <c r="F52" s="6"/>
      <c r="K52" s="6"/>
      <c r="L52" s="6"/>
      <c r="M52" s="6"/>
    </row>
    <row r="53" spans="4:13" ht="0.75" customHeight="1" x14ac:dyDescent="0.3">
      <c r="D53" s="6"/>
      <c r="E53" s="6"/>
      <c r="F53" s="6"/>
      <c r="K53" s="6"/>
      <c r="L53" s="6"/>
      <c r="M53" s="6"/>
    </row>
    <row r="54" spans="4:13" ht="0.75" customHeight="1" x14ac:dyDescent="0.3">
      <c r="D54" s="6"/>
      <c r="E54" s="6"/>
      <c r="F54" s="6"/>
      <c r="K54" s="6"/>
      <c r="L54" s="6"/>
      <c r="M54" s="6"/>
    </row>
    <row r="55" spans="4:13" ht="0.75" customHeight="1" x14ac:dyDescent="0.3">
      <c r="D55" s="6"/>
      <c r="E55" s="6"/>
      <c r="F55" s="6"/>
      <c r="K55" s="6"/>
      <c r="L55" s="6"/>
      <c r="M55" s="6"/>
    </row>
    <row r="56" spans="4:13" ht="0.75" customHeight="1" x14ac:dyDescent="0.3">
      <c r="D56" s="6"/>
      <c r="E56" s="6"/>
      <c r="F56" s="6"/>
      <c r="K56" s="6"/>
      <c r="L56" s="6"/>
      <c r="M56" s="6"/>
    </row>
    <row r="57" spans="4:13" ht="0.75" customHeight="1" x14ac:dyDescent="0.3">
      <c r="D57" s="6"/>
      <c r="E57" s="6"/>
      <c r="F57" s="6"/>
      <c r="K57" s="6"/>
      <c r="L57" s="6"/>
      <c r="M57" s="6"/>
    </row>
    <row r="58" spans="4:13" ht="0.75" customHeight="1" x14ac:dyDescent="0.3">
      <c r="D58" s="6"/>
      <c r="E58" s="6"/>
      <c r="F58" s="6"/>
      <c r="K58" s="6"/>
      <c r="L58" s="6"/>
      <c r="M58" s="6"/>
    </row>
    <row r="59" spans="4:13" ht="0.75" customHeight="1" x14ac:dyDescent="0.3">
      <c r="D59" s="6"/>
      <c r="E59" s="6"/>
      <c r="F59" s="6"/>
      <c r="K59" s="6"/>
      <c r="L59" s="6"/>
      <c r="M59" s="6"/>
    </row>
    <row r="60" spans="4:13" ht="0.75" customHeight="1" x14ac:dyDescent="0.3">
      <c r="D60" s="6"/>
      <c r="E60" s="6"/>
      <c r="F60" s="6"/>
      <c r="K60" s="6"/>
      <c r="L60" s="6"/>
      <c r="M60" s="6"/>
    </row>
    <row r="61" spans="4:13" ht="0.75" customHeight="1" x14ac:dyDescent="0.3">
      <c r="D61" s="6"/>
      <c r="E61" s="6"/>
      <c r="F61" s="6"/>
      <c r="K61" s="6"/>
      <c r="L61" s="6"/>
      <c r="M61" s="6"/>
    </row>
    <row r="62" spans="4:13" ht="0.75" customHeight="1" x14ac:dyDescent="0.3">
      <c r="D62" s="6"/>
      <c r="E62" s="6"/>
      <c r="F62" s="6"/>
      <c r="K62" s="6"/>
      <c r="L62" s="6"/>
      <c r="M62" s="6"/>
    </row>
    <row r="63" spans="4:13" ht="0.75" customHeight="1" x14ac:dyDescent="0.3">
      <c r="D63" s="6"/>
      <c r="E63" s="6"/>
      <c r="F63" s="6"/>
      <c r="K63" s="6"/>
      <c r="L63" s="6"/>
      <c r="M63" s="6"/>
    </row>
    <row r="64" spans="4:13" ht="0.75" customHeight="1" x14ac:dyDescent="0.3">
      <c r="D64" s="6"/>
      <c r="E64" s="6"/>
      <c r="F64" s="6"/>
      <c r="K64" s="6"/>
      <c r="L64" s="6"/>
      <c r="M64" s="6"/>
    </row>
    <row r="65" spans="4:13" ht="0.75" customHeight="1" x14ac:dyDescent="0.3">
      <c r="D65" s="6"/>
      <c r="E65" s="6"/>
      <c r="F65" s="6"/>
      <c r="K65" s="6"/>
      <c r="L65" s="6"/>
      <c r="M65" s="6"/>
    </row>
    <row r="66" spans="4:13" ht="0.75" customHeight="1" x14ac:dyDescent="0.3">
      <c r="D66" s="6"/>
      <c r="E66" s="6"/>
      <c r="F66" s="6"/>
      <c r="K66" s="6"/>
      <c r="L66" s="6"/>
      <c r="M66" s="6"/>
    </row>
    <row r="67" spans="4:13" ht="0.75" customHeight="1" x14ac:dyDescent="0.3">
      <c r="D67" s="6"/>
      <c r="E67" s="6"/>
      <c r="F67" s="6"/>
      <c r="K67" s="6"/>
      <c r="L67" s="6"/>
      <c r="M67" s="6"/>
    </row>
    <row r="68" spans="4:13" ht="0.75" customHeight="1" x14ac:dyDescent="0.3">
      <c r="D68" s="6"/>
      <c r="E68" s="6"/>
      <c r="F68" s="6"/>
      <c r="K68" s="6"/>
      <c r="L68" s="6"/>
      <c r="M68" s="6"/>
    </row>
    <row r="69" spans="4:13" ht="0.75" customHeight="1" x14ac:dyDescent="0.3">
      <c r="D69" s="6"/>
      <c r="E69" s="6"/>
      <c r="F69" s="6"/>
      <c r="K69" s="6"/>
      <c r="L69" s="6"/>
      <c r="M69" s="6"/>
    </row>
    <row r="70" spans="4:13" ht="0.75" customHeight="1" x14ac:dyDescent="0.3">
      <c r="D70" s="6"/>
      <c r="E70" s="6"/>
      <c r="F70" s="6"/>
      <c r="K70" s="6"/>
      <c r="L70" s="6"/>
      <c r="M70" s="6"/>
    </row>
    <row r="71" spans="4:13" ht="0.75" customHeight="1" x14ac:dyDescent="0.3">
      <c r="D71" s="6"/>
      <c r="E71" s="6"/>
      <c r="F71" s="6"/>
      <c r="K71" s="6"/>
      <c r="L71" s="6"/>
      <c r="M71" s="6"/>
    </row>
    <row r="72" spans="4:13" ht="0.75" customHeight="1" x14ac:dyDescent="0.3">
      <c r="D72" s="6"/>
      <c r="E72" s="6"/>
      <c r="F72" s="6"/>
      <c r="K72" s="6"/>
      <c r="L72" s="6"/>
      <c r="M72" s="6"/>
    </row>
    <row r="73" spans="4:13" ht="0.75" customHeight="1" x14ac:dyDescent="0.3">
      <c r="D73" s="6"/>
      <c r="E73" s="6"/>
      <c r="F73" s="6"/>
      <c r="K73" s="6"/>
      <c r="L73" s="6"/>
      <c r="M73" s="6"/>
    </row>
    <row r="74" spans="4:13" ht="0.75" customHeight="1" x14ac:dyDescent="0.3">
      <c r="D74" s="6"/>
      <c r="E74" s="6"/>
      <c r="F74" s="6"/>
      <c r="K74" s="6"/>
      <c r="L74" s="6"/>
      <c r="M74" s="6"/>
    </row>
    <row r="75" spans="4:13" ht="0.75" customHeight="1" x14ac:dyDescent="0.3">
      <c r="D75" s="6"/>
      <c r="E75" s="6"/>
      <c r="F75" s="6"/>
      <c r="K75" s="6"/>
      <c r="L75" s="6"/>
      <c r="M75" s="6"/>
    </row>
    <row r="76" spans="4:13" ht="0.75" customHeight="1" x14ac:dyDescent="0.3">
      <c r="D76" s="6"/>
      <c r="E76" s="6"/>
      <c r="F76" s="6"/>
      <c r="K76" s="6"/>
      <c r="L76" s="6"/>
      <c r="M76" s="6"/>
    </row>
    <row r="77" spans="4:13" ht="0.75" customHeight="1" x14ac:dyDescent="0.3">
      <c r="D77" s="6"/>
      <c r="E77" s="6"/>
      <c r="F77" s="6"/>
      <c r="K77" s="6"/>
      <c r="L77" s="6"/>
      <c r="M77" s="6"/>
    </row>
    <row r="78" spans="4:13" ht="0.75" customHeight="1" x14ac:dyDescent="0.3">
      <c r="D78" s="6"/>
      <c r="E78" s="6"/>
      <c r="F78" s="6"/>
      <c r="K78" s="6"/>
      <c r="L78" s="6"/>
      <c r="M78" s="6"/>
    </row>
    <row r="79" spans="4:13" ht="0.75" customHeight="1" x14ac:dyDescent="0.3">
      <c r="D79" s="6"/>
      <c r="E79" s="6"/>
      <c r="F79" s="6"/>
      <c r="K79" s="6"/>
      <c r="L79" s="6"/>
      <c r="M79" s="6"/>
    </row>
    <row r="80" spans="4:13" ht="0.75" customHeight="1" x14ac:dyDescent="0.3">
      <c r="D80" s="6"/>
      <c r="E80" s="6"/>
      <c r="F80" s="6"/>
      <c r="K80" s="6"/>
      <c r="L80" s="6"/>
      <c r="M80" s="6"/>
    </row>
    <row r="81" spans="4:13" ht="0.75" customHeight="1" x14ac:dyDescent="0.3">
      <c r="D81" s="6"/>
      <c r="E81" s="6"/>
      <c r="F81" s="6"/>
      <c r="K81" s="6"/>
      <c r="L81" s="6"/>
      <c r="M81" s="6"/>
    </row>
    <row r="82" spans="4:13" ht="0.75" customHeight="1" x14ac:dyDescent="0.3">
      <c r="D82" s="6"/>
      <c r="E82" s="6"/>
      <c r="F82" s="6"/>
      <c r="K82" s="6"/>
      <c r="L82" s="6"/>
      <c r="M82" s="6"/>
    </row>
    <row r="83" spans="4:13" ht="0.75" customHeight="1" x14ac:dyDescent="0.3">
      <c r="D83" s="6"/>
      <c r="E83" s="6"/>
      <c r="F83" s="6"/>
      <c r="K83" s="6"/>
      <c r="L83" s="6"/>
      <c r="M83" s="6"/>
    </row>
    <row r="84" spans="4:13" ht="0.75" customHeight="1" x14ac:dyDescent="0.3">
      <c r="D84" s="6"/>
      <c r="E84" s="6"/>
      <c r="F84" s="6"/>
      <c r="K84" s="6"/>
      <c r="L84" s="6"/>
      <c r="M84" s="6"/>
    </row>
    <row r="85" spans="4:13" ht="0.75" customHeight="1" x14ac:dyDescent="0.3">
      <c r="D85" s="6"/>
      <c r="E85" s="6"/>
      <c r="F85" s="6"/>
      <c r="K85" s="6"/>
      <c r="L85" s="6"/>
      <c r="M85" s="6"/>
    </row>
    <row r="86" spans="4:13" ht="0.75" customHeight="1" x14ac:dyDescent="0.3">
      <c r="D86" s="6"/>
      <c r="E86" s="6"/>
      <c r="F86" s="6"/>
      <c r="K86" s="6"/>
      <c r="L86" s="6"/>
      <c r="M86" s="6"/>
    </row>
    <row r="87" spans="4:13" ht="0.75" customHeight="1" x14ac:dyDescent="0.3">
      <c r="D87" s="6"/>
      <c r="E87" s="6"/>
      <c r="F87" s="6"/>
      <c r="K87" s="6"/>
      <c r="L87" s="6"/>
      <c r="M87" s="6"/>
    </row>
    <row r="88" spans="4:13" ht="0.75" customHeight="1" x14ac:dyDescent="0.3">
      <c r="D88" s="6"/>
      <c r="E88" s="6"/>
      <c r="F88" s="6"/>
      <c r="K88" s="6"/>
      <c r="L88" s="6"/>
      <c r="M88" s="6"/>
    </row>
    <row r="89" spans="4:13" ht="0.75" customHeight="1" x14ac:dyDescent="0.3">
      <c r="D89" s="6"/>
      <c r="E89" s="6"/>
      <c r="F89" s="6"/>
      <c r="K89" s="6"/>
      <c r="L89" s="6"/>
      <c r="M89" s="6"/>
    </row>
    <row r="90" spans="4:13" ht="0.75" customHeight="1" x14ac:dyDescent="0.3">
      <c r="D90" s="6"/>
      <c r="E90" s="6"/>
      <c r="F90" s="6"/>
      <c r="K90" s="6"/>
      <c r="L90" s="6"/>
      <c r="M90" s="6"/>
    </row>
    <row r="91" spans="4:13" ht="0.75" customHeight="1" x14ac:dyDescent="0.3">
      <c r="D91" s="6"/>
      <c r="E91" s="6"/>
      <c r="F91" s="6"/>
      <c r="K91" s="6"/>
      <c r="L91" s="6"/>
      <c r="M91" s="6"/>
    </row>
    <row r="92" spans="4:13" ht="0.75" customHeight="1" x14ac:dyDescent="0.3">
      <c r="D92" s="6"/>
      <c r="E92" s="6"/>
      <c r="F92" s="6"/>
      <c r="K92" s="6"/>
      <c r="L92" s="6"/>
      <c r="M92" s="6"/>
    </row>
    <row r="93" spans="4:13" ht="0.75" customHeight="1" x14ac:dyDescent="0.3">
      <c r="D93" s="6"/>
      <c r="E93" s="6"/>
      <c r="F93" s="6"/>
      <c r="K93" s="6"/>
      <c r="L93" s="6"/>
      <c r="M93" s="6"/>
    </row>
    <row r="94" spans="4:13" ht="0.75" customHeight="1" x14ac:dyDescent="0.3">
      <c r="D94" s="6"/>
      <c r="E94" s="6"/>
      <c r="F94" s="6"/>
      <c r="K94" s="6"/>
      <c r="L94" s="6"/>
      <c r="M94" s="6"/>
    </row>
    <row r="95" spans="4:13" ht="0.75" customHeight="1" x14ac:dyDescent="0.3">
      <c r="D95" s="6"/>
      <c r="E95" s="6"/>
      <c r="F95" s="6"/>
      <c r="K95" s="6"/>
      <c r="L95" s="6"/>
      <c r="M95" s="6"/>
    </row>
    <row r="96" spans="4:13" ht="0.75" customHeight="1" x14ac:dyDescent="0.3">
      <c r="D96" s="6"/>
      <c r="E96" s="6"/>
      <c r="F96" s="6"/>
      <c r="K96" s="6"/>
      <c r="L96" s="6"/>
      <c r="M96" s="6"/>
    </row>
    <row r="97" spans="1:14" ht="0.75" customHeight="1" x14ac:dyDescent="0.3">
      <c r="D97" s="6"/>
      <c r="E97" s="6"/>
      <c r="F97" s="6"/>
      <c r="K97" s="6"/>
      <c r="L97" s="6"/>
      <c r="M97" s="6"/>
    </row>
    <row r="98" spans="1:14" ht="22.5" customHeight="1" x14ac:dyDescent="0.3"/>
    <row r="99" spans="1:14" ht="16.600000000000001" customHeight="1" x14ac:dyDescent="0.3">
      <c r="D99" s="10" t="s">
        <v>25</v>
      </c>
      <c r="E99" s="10"/>
      <c r="F99" s="10"/>
      <c r="K99" s="10" t="s">
        <v>26</v>
      </c>
      <c r="L99" s="10"/>
      <c r="M99" s="10"/>
    </row>
    <row r="100" spans="1:14" ht="10.55" customHeight="1" x14ac:dyDescent="0.3">
      <c r="D100" s="11" t="s">
        <v>27</v>
      </c>
      <c r="E100" s="11"/>
      <c r="F100" s="11"/>
      <c r="K100" s="11" t="s">
        <v>28</v>
      </c>
      <c r="L100" s="11"/>
      <c r="M100" s="11"/>
    </row>
    <row r="101" spans="1:14" ht="10.55" customHeight="1" x14ac:dyDescent="0.3">
      <c r="D101" s="6"/>
      <c r="E101" s="6"/>
      <c r="F101" s="6"/>
      <c r="K101" s="6"/>
      <c r="L101" s="6"/>
      <c r="M101" s="6"/>
    </row>
    <row r="102" spans="1:14" ht="10.55" customHeight="1" x14ac:dyDescent="0.3">
      <c r="D102" s="6"/>
      <c r="E102" s="6"/>
      <c r="F102" s="6"/>
      <c r="K102" s="6"/>
      <c r="L102" s="6"/>
      <c r="M102" s="6"/>
    </row>
    <row r="103" spans="1:14" ht="10.55" customHeight="1" x14ac:dyDescent="0.3">
      <c r="D103" s="6"/>
      <c r="E103" s="6"/>
      <c r="F103" s="6"/>
      <c r="K103" s="6"/>
      <c r="L103" s="6"/>
      <c r="M103" s="6"/>
    </row>
    <row r="104" spans="1:14" ht="10.55" customHeight="1" x14ac:dyDescent="0.3"/>
    <row r="105" spans="1:14" ht="16.600000000000001" customHeight="1" x14ac:dyDescent="0.3">
      <c r="A105" s="12" t="s">
        <v>38</v>
      </c>
      <c r="B105" s="12"/>
      <c r="C105" s="12"/>
      <c r="D105" s="12"/>
      <c r="E105" s="13"/>
      <c r="F105" s="13"/>
      <c r="G105" s="13"/>
      <c r="H105" s="13"/>
      <c r="I105" s="13"/>
      <c r="J105" s="13"/>
      <c r="K105" s="13"/>
      <c r="L105" s="14" t="s">
        <v>29</v>
      </c>
      <c r="M105" s="14"/>
      <c r="N105" s="14"/>
    </row>
  </sheetData>
  <mergeCells count="40">
    <mergeCell ref="A1:N1"/>
    <mergeCell ref="B2:N2"/>
    <mergeCell ref="F4:I4"/>
    <mergeCell ref="J4:K4"/>
    <mergeCell ref="A5:N5"/>
    <mergeCell ref="A13:K13"/>
    <mergeCell ref="C14:K14"/>
    <mergeCell ref="C15:K15"/>
    <mergeCell ref="A10:K10"/>
    <mergeCell ref="C11:K11"/>
    <mergeCell ref="C12:K12"/>
    <mergeCell ref="A20:K20"/>
    <mergeCell ref="A22:K22"/>
    <mergeCell ref="A24:K24"/>
    <mergeCell ref="A16:K16"/>
    <mergeCell ref="A18:K18"/>
    <mergeCell ref="A19:K19"/>
    <mergeCell ref="A28:K28"/>
    <mergeCell ref="A29:K29"/>
    <mergeCell ref="A31:K31"/>
    <mergeCell ref="A25:K25"/>
    <mergeCell ref="A26:K26"/>
    <mergeCell ref="C36:K36"/>
    <mergeCell ref="A38:K38"/>
    <mergeCell ref="A40:K40"/>
    <mergeCell ref="A33:K33"/>
    <mergeCell ref="C34:K34"/>
    <mergeCell ref="C35:K35"/>
    <mergeCell ref="A42:K42"/>
    <mergeCell ref="D47:F47"/>
    <mergeCell ref="K47:M47"/>
    <mergeCell ref="D48:F50"/>
    <mergeCell ref="K48:M50"/>
    <mergeCell ref="D99:F99"/>
    <mergeCell ref="K99:M99"/>
    <mergeCell ref="D100:F100"/>
    <mergeCell ref="K100:M100"/>
    <mergeCell ref="A105:D105"/>
    <mergeCell ref="E105:K105"/>
    <mergeCell ref="L105:N105"/>
  </mergeCells>
  <pageMargins left="0.5" right="0.5" top="0.5" bottom="0.2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</vt:lpstr>
      <vt:lpstr>Estado de Resultados</vt:lpstr>
      <vt:lpstr>Balance!Área_de_impresión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Guzman</dc:creator>
  <cp:lastModifiedBy>Henrry Burgos</cp:lastModifiedBy>
  <cp:lastPrinted>2025-02-07T22:27:55Z</cp:lastPrinted>
  <dcterms:created xsi:type="dcterms:W3CDTF">2025-01-15T22:49:55Z</dcterms:created>
  <dcterms:modified xsi:type="dcterms:W3CDTF">2025-03-04T15:13:21Z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22.1.4.0</vt:lpwstr>
  </property>
</Properties>
</file>