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5\Bolsa de Valores\"/>
    </mc:Choice>
  </mc:AlternateContent>
  <xr:revisionPtr revIDLastSave="0" documentId="13_ncr:1_{727FEAAF-C2E9-4A84-95E1-A2E9472C6B7F}" xr6:coauthVersionLast="47" xr6:coauthVersionMax="47" xr10:uidLastSave="{00000000-0000-0000-0000-000000000000}"/>
  <bookViews>
    <workbookView xWindow="22015" yWindow="-104" windowWidth="22325" windowHeight="11924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I51" i="1"/>
  <c r="I46" i="1"/>
  <c r="I42" i="1"/>
  <c r="I38" i="1"/>
  <c r="I33" i="1"/>
  <c r="I21" i="1"/>
  <c r="I17" i="1"/>
  <c r="I32" i="2"/>
  <c r="I25" i="2"/>
  <c r="I19" i="2"/>
  <c r="I47" i="1" l="1"/>
  <c r="I52" i="1" s="1"/>
  <c r="I25" i="1"/>
  <c r="I27" i="2"/>
  <c r="I34" i="2" s="1"/>
  <c r="I38" i="2" s="1"/>
  <c r="I42" i="2" s="1"/>
  <c r="G33" i="1"/>
  <c r="G51" i="1"/>
  <c r="G46" i="1"/>
  <c r="G42" i="1"/>
  <c r="G38" i="1"/>
  <c r="G21" i="1"/>
  <c r="G17" i="1"/>
  <c r="G47" i="1" l="1"/>
  <c r="G52" i="1" s="1"/>
  <c r="G25" i="1"/>
  <c r="G25" i="2"/>
  <c r="G27" i="2" l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<sst xmlns="http://schemas.openxmlformats.org/spreadsheetml/2006/main" count="102" uniqueCount="74">
  <si>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</si>
  <si>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</si>
  <si>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</si>
  <si>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</si>
  <si>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</si>
  <si>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</si>
  <si>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</si>
  <si>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</si>
  <si>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</si>
  <si>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</si>
  <si>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</si>
  <si>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</si>
  <si>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</si>
  <si>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</si>
  <si>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</si>
  <si>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</si>
  <si>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</si>
  <si>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</si>
  <si>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</si>
  <si>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</si>
  <si>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</si>
  <si>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</si>
  <si>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</si>
  <si>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</si>
  <si>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</si>
  <si>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</si>
  <si>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</si>
  <si>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</si>
  <si>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</si>
  <si>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</si>
  <si>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</si>
  <si>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</si>
  <si>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</si>
  <si>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</si>
  <si>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</si>
  <si>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</si>
  <si>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</si>
  <si>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</si>
  <si>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</si>
  <si>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</si>
  <si>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</si>
  <si>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</si>
  <si>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</si>
  <si>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</si>
  <si>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</si>
  <si>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</si>
  <si>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</si>
  <si>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</si>
  <si>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</si>
  <si>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</si>
  <si>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</si>
  <si>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</si>
  <si>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</si>
  <si>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</si>
  <si>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</si>
  <si>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</si>
  <si>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</si>
  <si>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</si>
  <si>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</si>
  <si>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</si>
  <si>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</si>
  <si>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</si>
  <si>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</si>
  <si>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</si>
  <si>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</si>
  <si>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</si>
  <si>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</si>
  <si>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</si>
  <si>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2024</t>
  </si>
  <si>
    <t>Alfredo Antonio Sol Zaldivar</t>
  </si>
  <si>
    <t>Gerente General</t>
  </si>
  <si>
    <t>2025</t>
  </si>
  <si>
    <t>Al 31 de Enero  de 2025 y 2024</t>
  </si>
  <si>
    <t>Por los años terminados el 31 de Enero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</si>
</sst>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2" fillId="0" borderId="0"/>
  </cellStyleXfs>
  <cellXfs count="96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67" fontId="8" fillId="0" borderId="0" xfId="5" applyFont="1" applyBorder="1"/>
    <xf numFmtId="170" fontId="8" fillId="0" borderId="0" xfId="6" applyNumberFormat="1" applyFont="1" applyBorder="1"/>
    <xf numFmtId="170" fontId="6" fillId="0" borderId="0" xfId="5" applyNumberFormat="1" applyFont="1" applyBorder="1" applyAlignment="1">
      <alignment horizontal="right"/>
    </xf>
    <xf numFmtId="168" fontId="8" fillId="0" borderId="0" xfId="2" applyFont="1" applyBorder="1"/>
    <xf numFmtId="175" fontId="21" fillId="0" borderId="0" xfId="18" applyNumberFormat="1" applyFont="1"/>
    <xf numFmtId="175" fontId="21" fillId="0" borderId="3" xfId="18" applyNumberFormat="1" applyFont="1" applyBorder="1"/>
    <xf numFmtId="173" fontId="21" fillId="0" borderId="0" xfId="44" applyNumberFormat="1" applyFont="1" applyAlignment="1">
      <alignment horizontal="right"/>
    </xf>
    <xf numFmtId="175" fontId="21" fillId="0" borderId="0" xfId="44" applyNumberFormat="1" applyFont="1" applyAlignment="1">
      <alignment horizontal="right"/>
    </xf>
    <xf numFmtId="175" fontId="21" fillId="0" borderId="3" xfId="44" applyNumberFormat="1" applyFont="1" applyBorder="1" applyAlignment="1">
      <alignment horizontal="right"/>
    </xf>
    <xf numFmtId="166" fontId="21" fillId="0" borderId="0" xfId="44" applyNumberFormat="1" applyFont="1" applyAlignment="1">
      <alignment horizontal="right"/>
    </xf>
    <xf numFmtId="166" fontId="21" fillId="0" borderId="3" xfId="44" applyNumberFormat="1" applyFont="1" applyBorder="1" applyAlignment="1">
      <alignment horizontal="right"/>
    </xf>
    <xf numFmtId="166" fontId="21" fillId="0" borderId="0" xfId="44" applyNumberFormat="1" applyFont="1"/>
    <xf numFmtId="166" fontId="21" fillId="0" borderId="3" xfId="44" applyNumberFormat="1" applyFont="1" applyBorder="1"/>
    <xf numFmtId="166" fontId="3" fillId="0" borderId="0" xfId="14" applyNumberFormat="1" applyFont="1"/>
    <xf numFmtId="37" fontId="6" fillId="0" borderId="0" xfId="9" applyNumberFormat="1" applyFont="1"/>
    <xf numFmtId="175" fontId="18" fillId="2" borderId="3" xfId="42" applyNumberFormat="1" applyFont="1" applyFill="1" applyBorder="1"/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BDEF8882-2384-4E80-8F22-5D263BDF8C3E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zoomScale="115" zoomScaleNormal="115" workbookViewId="0">
      <selection activeCell="C9" sqref="C9"/>
    </sheetView>
  </sheetViews>
  <sheetFormatPr baseColWidth="10" defaultColWidth="11.3984375" defaultRowHeight="14.4"/>
  <cols>
    <col min="1" max="1" width="53.8984375" style="48" customWidth="1"/>
    <col min="2" max="2" width="4.8984375" style="48" customWidth="1"/>
    <col min="3" max="3" width="3.296875" style="48" customWidth="1"/>
    <col min="4" max="4" width="3" style="48" customWidth="1"/>
    <col min="5" max="5" width="14.69921875" style="48" customWidth="1"/>
    <col min="6" max="6" width="1.8984375" style="48" customWidth="1"/>
    <col min="7" max="7" width="11.3984375" style="48" customWidth="1"/>
    <col min="8" max="8" width="2.09765625" style="48" customWidth="1"/>
    <col min="9" max="13" width="11.3984375" style="48"/>
    <col min="14" max="14" width="20.3984375" style="48" customWidth="1"/>
    <col min="15" max="16384" width="11.398437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2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80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4">
        <v>1938.6</v>
      </c>
      <c r="H11" s="74"/>
      <c r="I11" s="74">
        <v>2173.6999999999998</v>
      </c>
    </row>
    <row r="12" spans="1:12">
      <c r="A12" s="15" t="s">
        <v>2</v>
      </c>
      <c r="B12" s="15"/>
      <c r="C12" s="15"/>
      <c r="D12" s="15"/>
      <c r="E12" s="44"/>
      <c r="F12" s="12"/>
      <c r="G12" s="74">
        <v>74.7</v>
      </c>
      <c r="H12" s="74"/>
      <c r="I12" s="74">
        <v>51.6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4">
        <v>44457.2</v>
      </c>
      <c r="H13" s="74"/>
      <c r="I13" s="74">
        <v>41376.199999999997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4">
        <v>9350.9</v>
      </c>
      <c r="H14" s="74"/>
      <c r="I14" s="74">
        <v>5094.6000000000004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4">
        <v>41518.800000000003</v>
      </c>
      <c r="H15" s="74"/>
      <c r="I15" s="74">
        <v>41191.1</v>
      </c>
    </row>
    <row r="16" spans="1:12">
      <c r="A16" s="15" t="s">
        <v>56</v>
      </c>
      <c r="B16" s="15"/>
      <c r="C16" s="15"/>
      <c r="D16" s="15"/>
      <c r="E16" s="44"/>
      <c r="F16" s="12"/>
      <c r="G16" s="74">
        <v>2387.6999999999998</v>
      </c>
      <c r="H16" s="74"/>
      <c r="I16" s="74">
        <v>1811.1</v>
      </c>
    </row>
    <row r="17" spans="1:13">
      <c r="A17" s="16"/>
      <c r="B17" s="16"/>
      <c r="C17" s="16"/>
      <c r="D17" s="16"/>
      <c r="E17" s="44"/>
      <c r="F17" s="17"/>
      <c r="G17" s="18">
        <f>SUM(G11:G16)</f>
        <v>99727.900000000009</v>
      </c>
      <c r="H17" s="81"/>
      <c r="I17" s="18">
        <f>SUM(I11:I16)</f>
        <v>91698.3</v>
      </c>
    </row>
    <row r="18" spans="1:13">
      <c r="A18" s="12" t="s">
        <v>24</v>
      </c>
      <c r="B18" s="12"/>
      <c r="C18" s="12"/>
      <c r="D18" s="12"/>
      <c r="E18" s="44"/>
      <c r="F18" s="19"/>
      <c r="G18" s="56" t="s">
        <v>0</v>
      </c>
      <c r="H18" s="56"/>
      <c r="I18" s="56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6">
        <v>0</v>
      </c>
      <c r="H19" s="56"/>
      <c r="I19" s="56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5">
        <v>3991.4</v>
      </c>
      <c r="H20" s="74"/>
      <c r="I20" s="75">
        <v>3130.2</v>
      </c>
    </row>
    <row r="21" spans="1:13">
      <c r="A21" s="15"/>
      <c r="B21" s="15"/>
      <c r="C21" s="15"/>
      <c r="D21" s="15"/>
      <c r="E21" s="44"/>
      <c r="F21" s="19"/>
      <c r="G21" s="21">
        <f>SUM(G19:G20)</f>
        <v>3991.4</v>
      </c>
      <c r="H21" s="21"/>
      <c r="I21" s="21">
        <f>SUM(I19:I20)</f>
        <v>3130.2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5">
        <v>3492.5</v>
      </c>
      <c r="H24" s="74"/>
      <c r="I24" s="75">
        <v>3529.5</v>
      </c>
    </row>
    <row r="25" spans="1:13" ht="21.05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107211.8</v>
      </c>
      <c r="H25" s="21"/>
      <c r="I25" s="22">
        <f>I17+I21+I24</f>
        <v>98358</v>
      </c>
      <c r="M25" s="48" t="s">
        <v>0</v>
      </c>
    </row>
    <row r="26" spans="1:13" ht="15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82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82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6">
        <v>2352.8000000000002</v>
      </c>
      <c r="H29" s="76"/>
      <c r="I29" s="76">
        <v>1861.3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6">
        <v>369.7</v>
      </c>
      <c r="H30" s="66"/>
      <c r="I30" s="66">
        <v>235.3</v>
      </c>
    </row>
    <row r="31" spans="1:13">
      <c r="A31" s="15" t="s">
        <v>58</v>
      </c>
      <c r="B31" s="15"/>
      <c r="C31" s="15"/>
      <c r="D31" s="15"/>
      <c r="E31" s="46"/>
      <c r="F31" s="50"/>
      <c r="G31" s="66">
        <v>13515.7</v>
      </c>
      <c r="H31" s="66"/>
      <c r="I31" s="66">
        <v>12954.5</v>
      </c>
    </row>
    <row r="32" spans="1:13">
      <c r="A32" s="15" t="s">
        <v>6</v>
      </c>
      <c r="B32" s="15"/>
      <c r="C32" s="15"/>
      <c r="D32" s="15"/>
      <c r="E32" s="46"/>
      <c r="F32" s="50"/>
      <c r="G32" s="67">
        <v>5476.8</v>
      </c>
      <c r="H32" s="66"/>
      <c r="I32" s="67">
        <v>5332.2</v>
      </c>
    </row>
    <row r="33" spans="1:14">
      <c r="A33" s="15"/>
      <c r="B33" s="15"/>
      <c r="C33" s="15"/>
      <c r="D33" s="15"/>
      <c r="E33" s="46"/>
      <c r="F33" s="50"/>
      <c r="G33" s="78">
        <f>SUM(G29:G32)</f>
        <v>21715</v>
      </c>
      <c r="H33" s="52"/>
      <c r="I33" s="78">
        <f>SUM(I29:I32)</f>
        <v>20383.3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52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6">
        <v>7787.6</v>
      </c>
      <c r="H35" s="66"/>
      <c r="I35" s="66">
        <v>7390.5</v>
      </c>
    </row>
    <row r="36" spans="1:14">
      <c r="A36" s="15" t="s">
        <v>8</v>
      </c>
      <c r="B36" s="15"/>
      <c r="C36" s="15"/>
      <c r="D36" s="15"/>
      <c r="E36" s="46"/>
      <c r="F36" s="50"/>
      <c r="G36" s="66">
        <v>806.6</v>
      </c>
      <c r="H36" s="66"/>
      <c r="I36" s="66">
        <v>813.6</v>
      </c>
    </row>
    <row r="37" spans="1:14">
      <c r="A37" s="15" t="s">
        <v>9</v>
      </c>
      <c r="B37" s="15"/>
      <c r="C37" s="15"/>
      <c r="D37" s="15"/>
      <c r="E37" s="46"/>
      <c r="F37" s="50"/>
      <c r="G37" s="95">
        <v>1962.6</v>
      </c>
      <c r="H37" s="66"/>
      <c r="I37" s="67">
        <v>797.5</v>
      </c>
    </row>
    <row r="38" spans="1:14">
      <c r="A38" s="15"/>
      <c r="B38" s="15"/>
      <c r="C38" s="15"/>
      <c r="D38" s="15"/>
      <c r="E38" s="46"/>
      <c r="F38" s="50"/>
      <c r="G38" s="25">
        <f>SUM(G35:G37)</f>
        <v>10556.800000000001</v>
      </c>
      <c r="H38" s="52"/>
      <c r="I38" s="25">
        <f>SUM(I35:I37)</f>
        <v>9001.6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52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6">
        <v>1023.9</v>
      </c>
      <c r="H40" s="66"/>
      <c r="I40" s="66">
        <v>1005.8</v>
      </c>
    </row>
    <row r="41" spans="1:14">
      <c r="A41" s="15" t="s">
        <v>11</v>
      </c>
      <c r="B41" s="15"/>
      <c r="C41" s="15"/>
      <c r="D41" s="15"/>
      <c r="E41" s="46"/>
      <c r="F41" s="50"/>
      <c r="G41" s="67">
        <v>22065.200000000001</v>
      </c>
      <c r="H41" s="66"/>
      <c r="I41" s="67">
        <v>20709.900000000001</v>
      </c>
    </row>
    <row r="42" spans="1:14">
      <c r="A42" s="15"/>
      <c r="B42" s="15"/>
      <c r="C42" s="15"/>
      <c r="D42" s="15"/>
      <c r="E42" s="46"/>
      <c r="F42" s="50"/>
      <c r="G42" s="25">
        <f>SUM(G40:G41)</f>
        <v>23089.100000000002</v>
      </c>
      <c r="H42" s="52"/>
      <c r="I42" s="25">
        <f>SUM(I40:I41)</f>
        <v>21715.7</v>
      </c>
      <c r="K42" s="65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52"/>
      <c r="I43" s="25"/>
      <c r="K43" s="65"/>
    </row>
    <row r="44" spans="1:14">
      <c r="A44" s="15" t="s">
        <v>12</v>
      </c>
      <c r="B44" s="15"/>
      <c r="C44" s="15"/>
      <c r="D44" s="15"/>
      <c r="E44" s="46"/>
      <c r="F44" s="50"/>
      <c r="G44" s="66">
        <v>7530.8</v>
      </c>
      <c r="H44" s="66"/>
      <c r="I44" s="66">
        <v>6764.6</v>
      </c>
    </row>
    <row r="45" spans="1:14">
      <c r="A45" s="15" t="s">
        <v>13</v>
      </c>
      <c r="B45" s="15"/>
      <c r="C45" s="15"/>
      <c r="D45" s="15"/>
      <c r="E45" s="46"/>
      <c r="F45" s="50"/>
      <c r="G45" s="67">
        <v>1138.0999999999999</v>
      </c>
      <c r="H45" s="66"/>
      <c r="I45" s="67">
        <v>1419.7</v>
      </c>
      <c r="N45" s="65" t="s">
        <v>0</v>
      </c>
    </row>
    <row r="46" spans="1:14" ht="17.3" customHeight="1">
      <c r="A46" s="19"/>
      <c r="B46" s="19"/>
      <c r="C46" s="19"/>
      <c r="D46" s="19"/>
      <c r="E46" s="46"/>
      <c r="F46" s="50"/>
      <c r="G46" s="27">
        <f>SUM(G44:G45)</f>
        <v>8668.9</v>
      </c>
      <c r="H46" s="52"/>
      <c r="I46" s="27">
        <f>SUM(I44:I45)</f>
        <v>8184.3</v>
      </c>
      <c r="N46" s="65" t="s">
        <v>0</v>
      </c>
    </row>
    <row r="47" spans="1:14" ht="19.45" customHeight="1">
      <c r="A47" s="8" t="s">
        <v>30</v>
      </c>
      <c r="B47" s="19"/>
      <c r="C47" s="19"/>
      <c r="D47" s="19"/>
      <c r="E47" s="46"/>
      <c r="F47" s="50"/>
      <c r="G47" s="26">
        <f>G33+G38+G42+G46</f>
        <v>64029.80000000001</v>
      </c>
      <c r="H47" s="52"/>
      <c r="I47" s="26">
        <f>I33+I38+I42+I46</f>
        <v>59284.900000000009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52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84">
        <v>15000</v>
      </c>
      <c r="H49" s="66"/>
      <c r="I49" s="77">
        <v>15000</v>
      </c>
    </row>
    <row r="50" spans="1:9" ht="15.7" customHeight="1">
      <c r="A50" s="20" t="s">
        <v>15</v>
      </c>
      <c r="B50" s="28"/>
      <c r="C50" s="28"/>
      <c r="D50" s="28"/>
      <c r="E50" s="46"/>
      <c r="F50" s="50"/>
      <c r="G50" s="85">
        <v>28182.029869999998</v>
      </c>
      <c r="H50" s="66" t="s">
        <v>0</v>
      </c>
      <c r="I50" s="67">
        <v>24073.1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43182.029869999998</v>
      </c>
      <c r="H51" s="52" t="s">
        <v>0</v>
      </c>
      <c r="I51" s="25">
        <f>SUM(I49:I50)</f>
        <v>39073.1</v>
      </c>
    </row>
    <row r="52" spans="1:9" ht="19.45" customHeight="1" thickBot="1">
      <c r="A52" s="8" t="s">
        <v>32</v>
      </c>
      <c r="B52" s="8"/>
      <c r="C52" s="8"/>
      <c r="D52" s="8"/>
      <c r="E52" s="46"/>
      <c r="F52" s="50"/>
      <c r="G52" s="22">
        <f>G47+G51</f>
        <v>107211.82987000002</v>
      </c>
      <c r="H52" s="52"/>
      <c r="I52" s="22">
        <f>I47+I51</f>
        <v>98358</v>
      </c>
    </row>
    <row r="53" spans="1:9" ht="19.45" customHeight="1" thickTop="1">
      <c r="A53" s="8"/>
      <c r="B53" s="8"/>
      <c r="C53" s="8"/>
      <c r="D53" s="8"/>
      <c r="E53" s="46"/>
      <c r="F53" s="50"/>
      <c r="G53" s="21"/>
      <c r="H53" s="52"/>
      <c r="I53" s="21"/>
    </row>
    <row r="54" spans="1:9">
      <c r="A54" s="48" t="s">
        <v>64</v>
      </c>
      <c r="B54" s="48" t="s">
        <v>69</v>
      </c>
      <c r="E54" s="36"/>
      <c r="G54" s="43" t="s">
        <v>65</v>
      </c>
      <c r="H54" s="55"/>
      <c r="I54" s="43"/>
    </row>
    <row r="55" spans="1:9" ht="15" customHeight="1">
      <c r="A55" s="19" t="s">
        <v>60</v>
      </c>
      <c r="B55" s="19" t="s">
        <v>70</v>
      </c>
      <c r="C55" s="8"/>
      <c r="D55" s="8"/>
      <c r="E55" s="9"/>
      <c r="F55" s="8"/>
      <c r="G55" s="51" t="s">
        <v>66</v>
      </c>
      <c r="H55" s="83"/>
      <c r="I55" s="51"/>
    </row>
    <row r="56" spans="1:9" ht="15" thickBot="1">
      <c r="A56" s="49"/>
      <c r="B56" s="49"/>
      <c r="C56" s="49"/>
      <c r="D56" s="49"/>
      <c r="E56" s="49"/>
      <c r="F56" s="49"/>
      <c r="G56" s="49"/>
      <c r="H56" s="2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5" t="s">
        <v>0</v>
      </c>
      <c r="I59" s="55" t="s">
        <v>0</v>
      </c>
    </row>
    <row r="61" spans="1:9">
      <c r="G61" s="55">
        <f>+G52-G25</f>
        <v>2.9870000013033859E-2</v>
      </c>
      <c r="I61" s="55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zoomScale="138" zoomScaleNormal="138" workbookViewId="0"/>
  </sheetViews>
  <sheetFormatPr baseColWidth="10" defaultColWidth="11.3984375" defaultRowHeight="14.4"/>
  <cols>
    <col min="1" max="1" width="40.296875" style="48" customWidth="1"/>
    <col min="2" max="3" width="9.09765625" style="48"/>
    <col min="4" max="4" width="4.3984375" style="48" customWidth="1"/>
    <col min="5" max="5" width="6.3984375" style="36" customWidth="1"/>
    <col min="6" max="6" width="1.59765625" style="48" customWidth="1"/>
    <col min="7" max="7" width="15.09765625" style="55" customWidth="1"/>
    <col min="8" max="8" width="3.3984375" style="55" customWidth="1"/>
    <col min="9" max="9" width="11.59765625" style="55" customWidth="1"/>
    <col min="10" max="16384" width="11.398437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5" thickBot="1">
      <c r="A9" s="49"/>
      <c r="B9" s="49"/>
      <c r="C9" s="49"/>
      <c r="D9" s="49"/>
      <c r="E9" s="41"/>
      <c r="F9" s="49"/>
      <c r="G9" s="49"/>
      <c r="H9" s="2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86">
        <v>19112.725750000001</v>
      </c>
      <c r="H14" s="68"/>
      <c r="I14" s="68">
        <v>12816.4</v>
      </c>
    </row>
    <row r="15" spans="1:10">
      <c r="A15" s="34" t="s">
        <v>36</v>
      </c>
      <c r="G15" s="87">
        <v>3185.94247</v>
      </c>
      <c r="H15" s="69"/>
      <c r="I15" s="69">
        <v>3185.1</v>
      </c>
    </row>
    <row r="16" spans="1:10" ht="16.600000000000001" customHeight="1">
      <c r="A16" s="35" t="s">
        <v>61</v>
      </c>
      <c r="G16" s="87">
        <v>693.50301000000002</v>
      </c>
      <c r="H16" s="69"/>
      <c r="I16" s="69">
        <v>856.2</v>
      </c>
    </row>
    <row r="17" spans="1:9">
      <c r="A17" s="34" t="s">
        <v>37</v>
      </c>
      <c r="G17" s="87">
        <v>3152.1856600000001</v>
      </c>
      <c r="H17" s="69"/>
      <c r="I17" s="69">
        <v>1227.44</v>
      </c>
    </row>
    <row r="18" spans="1:9">
      <c r="A18" s="34" t="s">
        <v>38</v>
      </c>
      <c r="G18" s="88">
        <v>510.94454999999999</v>
      </c>
      <c r="H18" s="69"/>
      <c r="I18" s="70">
        <v>446.1</v>
      </c>
    </row>
    <row r="19" spans="1:9">
      <c r="A19" s="31"/>
      <c r="G19" s="57">
        <f>SUM(G14:G18)</f>
        <v>26655.301439999999</v>
      </c>
      <c r="H19" s="57"/>
      <c r="I19" s="57">
        <f>SUM(I14:I18)</f>
        <v>18531.239999999998</v>
      </c>
    </row>
    <row r="20" spans="1:9">
      <c r="A20" s="32" t="s">
        <v>52</v>
      </c>
      <c r="G20" s="58"/>
      <c r="H20" s="58"/>
      <c r="I20" s="58"/>
    </row>
    <row r="21" spans="1:9">
      <c r="A21" s="34" t="s">
        <v>39</v>
      </c>
      <c r="G21" s="89">
        <v>3002.2318799999998</v>
      </c>
      <c r="H21" s="71"/>
      <c r="I21" s="71">
        <v>3237.9</v>
      </c>
    </row>
    <row r="22" spans="1:9">
      <c r="A22" s="34" t="s">
        <v>40</v>
      </c>
      <c r="G22" s="89">
        <v>11281.80437</v>
      </c>
      <c r="H22" s="71"/>
      <c r="I22" s="71">
        <v>6846.9</v>
      </c>
    </row>
    <row r="23" spans="1:9">
      <c r="A23" s="34" t="s">
        <v>41</v>
      </c>
      <c r="G23" s="89">
        <v>4835.7161599999999</v>
      </c>
      <c r="H23" s="71"/>
      <c r="I23" s="71">
        <v>3816.1</v>
      </c>
    </row>
    <row r="24" spans="1:9">
      <c r="A24" s="34" t="s">
        <v>54</v>
      </c>
      <c r="G24" s="90">
        <v>2334.02945</v>
      </c>
      <c r="H24" s="71"/>
      <c r="I24" s="72">
        <v>1617.6</v>
      </c>
    </row>
    <row r="25" spans="1:9" ht="21.05" customHeight="1">
      <c r="A25" s="32"/>
      <c r="G25" s="59">
        <f>SUM(G21:G24)</f>
        <v>21453.781860000003</v>
      </c>
      <c r="H25" s="60"/>
      <c r="I25" s="59">
        <f>SUM(I21:I24)</f>
        <v>15518.5</v>
      </c>
    </row>
    <row r="26" spans="1:9" ht="13.55" customHeight="1">
      <c r="A26" s="32" t="s">
        <v>62</v>
      </c>
      <c r="G26" s="72">
        <v>0</v>
      </c>
      <c r="H26" s="71"/>
      <c r="I26" s="72">
        <v>0</v>
      </c>
    </row>
    <row r="27" spans="1:9" ht="21.05" customHeight="1">
      <c r="A27" s="30" t="s">
        <v>42</v>
      </c>
      <c r="G27" s="61">
        <f>+G19-G25-G26</f>
        <v>5201.5195799999965</v>
      </c>
      <c r="H27" s="57"/>
      <c r="I27" s="61">
        <f>+I19-I25-I26</f>
        <v>3012.739999999998</v>
      </c>
    </row>
    <row r="28" spans="1:9">
      <c r="A28" s="30"/>
      <c r="G28" s="62"/>
      <c r="H28" s="62"/>
      <c r="I28" s="62"/>
    </row>
    <row r="29" spans="1:9">
      <c r="A29" s="32" t="s">
        <v>53</v>
      </c>
      <c r="G29" s="62"/>
      <c r="H29" s="62"/>
      <c r="I29" s="62"/>
    </row>
    <row r="30" spans="1:9">
      <c r="A30" s="34" t="s">
        <v>43</v>
      </c>
      <c r="G30" s="91">
        <v>41.0443</v>
      </c>
      <c r="H30" s="73"/>
      <c r="I30" s="73">
        <v>35.799999999999997</v>
      </c>
    </row>
    <row r="31" spans="1:9">
      <c r="A31" s="34" t="s">
        <v>46</v>
      </c>
      <c r="G31" s="92">
        <v>1569.77494</v>
      </c>
      <c r="H31" s="93"/>
      <c r="I31" s="79">
        <v>1116.2</v>
      </c>
    </row>
    <row r="32" spans="1:9" ht="18.75" customHeight="1">
      <c r="A32" s="33"/>
      <c r="G32" s="63">
        <f>SUM(G30:G31)</f>
        <v>1610.81924</v>
      </c>
      <c r="H32" s="62"/>
      <c r="I32" s="63">
        <f>SUM(I30:I31)</f>
        <v>1152</v>
      </c>
    </row>
    <row r="33" spans="1:10">
      <c r="A33" s="33"/>
      <c r="G33" s="62"/>
      <c r="H33" s="62"/>
      <c r="I33" s="62"/>
    </row>
    <row r="34" spans="1:10">
      <c r="A34" s="30" t="s">
        <v>45</v>
      </c>
      <c r="G34" s="62">
        <f>+G27-G32</f>
        <v>3590.7003399999967</v>
      </c>
      <c r="H34" s="62"/>
      <c r="I34" s="62">
        <f>+I27-I32</f>
        <v>1860.739999999998</v>
      </c>
    </row>
    <row r="35" spans="1:10">
      <c r="A35" s="30"/>
      <c r="G35" s="62"/>
      <c r="H35" s="62"/>
      <c r="I35" s="62"/>
    </row>
    <row r="36" spans="1:10">
      <c r="A36" s="32" t="s">
        <v>44</v>
      </c>
      <c r="G36" s="88">
        <v>77.594279999999998</v>
      </c>
      <c r="H36" s="69"/>
      <c r="I36" s="70">
        <v>93.1</v>
      </c>
    </row>
    <row r="37" spans="1:10" ht="10.55" customHeight="1">
      <c r="A37" s="30"/>
      <c r="G37" s="62"/>
      <c r="H37" s="62"/>
      <c r="I37" s="62"/>
    </row>
    <row r="38" spans="1:10">
      <c r="A38" s="30" t="s">
        <v>55</v>
      </c>
      <c r="G38" s="57">
        <f>SUM(G34:G36)</f>
        <v>3668.2946199999965</v>
      </c>
      <c r="H38" s="57"/>
      <c r="I38" s="57">
        <f>SUM(I34:I36)</f>
        <v>1953.8399999999979</v>
      </c>
    </row>
    <row r="39" spans="1:10">
      <c r="A39" s="30"/>
      <c r="G39" s="62"/>
      <c r="H39" s="62"/>
      <c r="I39" s="62"/>
    </row>
    <row r="40" spans="1:10">
      <c r="A40" s="32" t="s">
        <v>47</v>
      </c>
      <c r="G40" s="62">
        <v>0</v>
      </c>
      <c r="H40" s="62"/>
      <c r="I40" s="62">
        <v>0</v>
      </c>
    </row>
    <row r="41" spans="1:10">
      <c r="A41" s="32" t="s">
        <v>63</v>
      </c>
      <c r="G41" s="62">
        <v>0</v>
      </c>
      <c r="H41" s="62"/>
      <c r="I41" s="62">
        <v>0</v>
      </c>
    </row>
    <row r="42" spans="1:10" ht="24.8" customHeight="1" thickBot="1">
      <c r="A42" s="30" t="s">
        <v>49</v>
      </c>
      <c r="G42" s="64">
        <f>SUM(G38:G41)</f>
        <v>3668.2946199999965</v>
      </c>
      <c r="H42" s="62"/>
      <c r="I42" s="64">
        <f>SUM(I38:I41)</f>
        <v>1953.8399999999979</v>
      </c>
    </row>
    <row r="43" spans="1:10" ht="15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69</v>
      </c>
      <c r="G46" s="43" t="s">
        <v>65</v>
      </c>
      <c r="I46" s="43"/>
    </row>
    <row r="47" spans="1:10" ht="15" customHeight="1">
      <c r="A47" s="19" t="s">
        <v>60</v>
      </c>
      <c r="B47" s="19" t="s">
        <v>70</v>
      </c>
      <c r="C47" s="8"/>
      <c r="D47" s="8"/>
      <c r="E47" s="9"/>
      <c r="F47" s="8"/>
      <c r="G47" s="51" t="s">
        <v>66</v>
      </c>
      <c r="H47" s="83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94"/>
      <c r="I48" s="54"/>
    </row>
    <row r="49" spans="1:10">
      <c r="A49" s="53"/>
      <c r="B49" s="54"/>
      <c r="C49" s="54"/>
      <c r="D49" s="54"/>
      <c r="E49" s="42"/>
      <c r="F49" s="54"/>
      <c r="G49" s="54"/>
      <c r="H49" s="94"/>
      <c r="I49" s="54"/>
    </row>
    <row r="50" spans="1:10" ht="15" thickBot="1">
      <c r="A50" s="49"/>
      <c r="B50" s="49"/>
      <c r="C50" s="49"/>
      <c r="D50" s="49"/>
      <c r="E50" s="41"/>
      <c r="F50" s="49"/>
      <c r="G50" s="49"/>
      <c r="H50" s="2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2025-03-06T20:14:11Z</cp:lastPrinted>
  <dcterms:created xsi:type="dcterms:W3CDTF">2011-01-17T20:49:33Z</dcterms:created>
  <dcterms:modified xsi:type="dcterms:W3CDTF">2025-03-06T20:14:35Z</dcterms:modified>
</cp:coreProperties>
</file>