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erio\Documentos\"/>
    </mc:Choice>
  </mc:AlternateContent>
  <xr:revisionPtr revIDLastSave="0" documentId="8_{6533994E-3FF6-4307-9944-297D710B8F5F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I32" i="2" l="1"/>
  <c r="I25" i="2"/>
  <c r="I19" i="2"/>
  <c r="I51" i="1"/>
  <c r="I46" i="1"/>
  <c r="I42" i="1"/>
  <c r="I38" i="1"/>
  <c r="I33" i="1"/>
  <c r="I21" i="1"/>
  <c r="I17" i="1"/>
  <c r="I27" i="2" l="1"/>
  <c r="I34" i="2" s="1"/>
  <c r="I38" i="2" s="1"/>
  <c r="I42" i="2" s="1"/>
  <c r="I47" i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<sst xmlns="http://schemas.openxmlformats.org/spreadsheetml/2006/main" count="102" uniqueCount="74">
  <si>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</si>
  <si>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</si>
  <si>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</si>
  <si>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</si>
  <si>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</si>
  <si>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</si>
  <si>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</si>
  <si>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</si>
  <si>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</si>
  <si>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</si>
  <si>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</si>
  <si>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</si>
  <si>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</si>
  <si>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</si>
  <si>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</si>
  <si>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</si>
  <si>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</si>
  <si>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</si>
  <si>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</si>
  <si>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</si>
  <si>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</si>
  <si>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</si>
  <si>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</si>
  <si>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</si>
  <si>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</si>
  <si>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</si>
  <si>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</si>
  <si>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</si>
  <si>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</si>
  <si>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</si>
  <si>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</si>
  <si>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</si>
  <si>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</si>
  <si>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</si>
  <si>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</si>
  <si>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</si>
  <si>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</si>
  <si>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</si>
  <si>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</si>
  <si>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</si>
  <si>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</si>
  <si>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</si>
  <si>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</si>
  <si>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</si>
  <si>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</si>
  <si>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</si>
  <si>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</si>
  <si>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</si>
  <si>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</si>
  <si>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</si>
  <si>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</si>
  <si>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</si>
  <si>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</si>
  <si>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</si>
  <si>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</si>
  <si>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</si>
  <si>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</si>
  <si>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</si>
  <si>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</si>
  <si>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</si>
  <si>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</si>
  <si>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</si>
  <si>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</si>
  <si>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</si>
  <si>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</si>
  <si>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</si>
  <si>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</si>
  <si>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</si>
  <si>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</si>
  <si>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</si>
  <si>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</si>
  <si>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</si>
  <si>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Al 28 de febrero  de 2025 y 2024</t>
  </si>
  <si>
    <t>Por los años terminados el 28 de febrero 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</si>
</sst>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109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0" fontId="8" fillId="0" borderId="0" xfId="10" applyFont="1" applyBorder="1"/>
    <xf numFmtId="166" fontId="21" fillId="0" borderId="0" xfId="18" applyNumberFormat="1" applyFont="1"/>
    <xf numFmtId="166" fontId="21" fillId="0" borderId="3" xfId="18" applyNumberFormat="1" applyFont="1" applyBorder="1"/>
    <xf numFmtId="166" fontId="21" fillId="0" borderId="3" xfId="18" applyNumberFormat="1" applyFont="1" applyBorder="1"/>
    <xf numFmtId="174" fontId="21" fillId="0" borderId="0" xfId="18" applyNumberFormat="1" applyFont="1"/>
    <xf numFmtId="175" fontId="21" fillId="0" borderId="0" xfId="18" applyNumberFormat="1" applyFont="1"/>
    <xf numFmtId="0" fontId="8" fillId="0" borderId="0" xfId="9" applyFont="1" applyBorder="1"/>
    <xf numFmtId="49" fontId="10" fillId="0" borderId="0" xfId="1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 applyBorder="1"/>
    <xf numFmtId="166" fontId="18" fillId="0" borderId="0" xfId="42" applyNumberFormat="1" applyFont="1" applyBorder="1"/>
    <xf numFmtId="170" fontId="8" fillId="0" borderId="0" xfId="6" applyNumberFormat="1" applyFont="1" applyBorder="1"/>
    <xf numFmtId="170" fontId="8" fillId="0" borderId="0" xfId="13" applyNumberFormat="1" applyFont="1" applyBorder="1"/>
    <xf numFmtId="170" fontId="6" fillId="0" borderId="0" xfId="5" applyNumberFormat="1" applyFont="1" applyBorder="1" applyAlignment="1">
      <alignment horizontal="right"/>
    </xf>
    <xf numFmtId="174" fontId="18" fillId="0" borderId="0" xfId="42" applyNumberFormat="1" applyFont="1" applyBorder="1"/>
    <xf numFmtId="175" fontId="18" fillId="0" borderId="0" xfId="42" applyNumberFormat="1" applyFont="1" applyBorder="1"/>
    <xf numFmtId="170" fontId="9" fillId="0" borderId="0" xfId="0" applyNumberFormat="1" applyFont="1" applyBorder="1"/>
    <xf numFmtId="168" fontId="8" fillId="0" borderId="0" xfId="2" applyFont="1" applyBorder="1"/>
    <xf numFmtId="0" fontId="9" fillId="0" borderId="0" xfId="0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  <xf numFmtId="175" fontId="21" fillId="0" borderId="3" xfId="44" applyNumberFormat="1" applyFont="1" applyBorder="1" applyAlignment="1">
      <alignment horizontal="right"/>
    </xf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CA0A4538-D59C-4F58-8DB4-ECCEE99F4302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opLeftCell="A26" zoomScale="115" zoomScaleNormal="115" workbookViewId="0">
      <selection activeCell="G46" sqref="G46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100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82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82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82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82"/>
      <c r="I4" s="7"/>
    </row>
    <row r="5" spans="1:12">
      <c r="A5" s="3" t="s">
        <v>72</v>
      </c>
      <c r="B5" s="3"/>
      <c r="C5" s="3"/>
      <c r="D5" s="3"/>
      <c r="E5" s="2"/>
      <c r="F5" s="2"/>
      <c r="G5" s="2"/>
      <c r="H5" s="88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88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88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89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90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91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83">
        <v>2800.6085699999999</v>
      </c>
      <c r="H11" s="92"/>
      <c r="I11" s="76">
        <v>2962.1</v>
      </c>
    </row>
    <row r="12" spans="1:12">
      <c r="A12" s="15" t="s">
        <v>2</v>
      </c>
      <c r="B12" s="15"/>
      <c r="C12" s="15"/>
      <c r="D12" s="15"/>
      <c r="E12" s="44"/>
      <c r="F12" s="12"/>
      <c r="G12" s="83">
        <v>62.135539999999999</v>
      </c>
      <c r="H12" s="92"/>
      <c r="I12" s="76">
        <v>28.2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83">
        <v>43521.970730000001</v>
      </c>
      <c r="H13" s="92"/>
      <c r="I13" s="76">
        <v>40896.6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83">
        <v>9508.9976399999996</v>
      </c>
      <c r="H14" s="92"/>
      <c r="I14" s="76">
        <v>5122.1000000000004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83">
        <v>36725.725890000002</v>
      </c>
      <c r="H15" s="92"/>
      <c r="I15" s="76">
        <v>38206.800000000003</v>
      </c>
    </row>
    <row r="16" spans="1:12">
      <c r="A16" s="15" t="s">
        <v>56</v>
      </c>
      <c r="B16" s="15"/>
      <c r="C16" s="15"/>
      <c r="D16" s="15"/>
      <c r="E16" s="44"/>
      <c r="F16" s="12"/>
      <c r="G16" s="83">
        <v>2208.9979800000001</v>
      </c>
      <c r="H16" s="92"/>
      <c r="I16" s="76">
        <v>1950.6</v>
      </c>
    </row>
    <row r="17" spans="1:13">
      <c r="A17" s="16"/>
      <c r="B17" s="16"/>
      <c r="C17" s="16"/>
      <c r="D17" s="16"/>
      <c r="E17" s="44"/>
      <c r="F17" s="17"/>
      <c r="G17" s="18">
        <f>SUM(G11:G16)</f>
        <v>94828.436350000004</v>
      </c>
      <c r="H17" s="93"/>
      <c r="I17" s="18">
        <f>SUM(I11:I16)</f>
        <v>89166.400000000009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94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94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85">
        <v>3804.6456699999999</v>
      </c>
      <c r="H20" s="92"/>
      <c r="I20" s="77">
        <v>2953.4</v>
      </c>
    </row>
    <row r="21" spans="1:13">
      <c r="A21" s="15"/>
      <c r="B21" s="15"/>
      <c r="C21" s="15"/>
      <c r="D21" s="15"/>
      <c r="E21" s="44"/>
      <c r="F21" s="19"/>
      <c r="G21" s="21">
        <f>SUM(G19:G20)</f>
        <v>3804.6456699999999</v>
      </c>
      <c r="H21" s="21"/>
      <c r="I21" s="21">
        <f>SUM(I19:I20)</f>
        <v>2953.4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84">
        <v>3467.5233600000001</v>
      </c>
      <c r="H24" s="92"/>
      <c r="I24" s="77">
        <v>3495.6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102100.60538000001</v>
      </c>
      <c r="H25" s="21"/>
      <c r="I25" s="22">
        <f>I17+I21+I24</f>
        <v>95615.400000000009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95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95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86">
        <v>2392.60997</v>
      </c>
      <c r="H29" s="96"/>
      <c r="I29" s="78">
        <v>1732.7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87">
        <v>419.24660999999998</v>
      </c>
      <c r="H30" s="97"/>
      <c r="I30" s="68">
        <v>267.39999999999998</v>
      </c>
    </row>
    <row r="31" spans="1:13">
      <c r="A31" s="15" t="s">
        <v>58</v>
      </c>
      <c r="B31" s="15"/>
      <c r="C31" s="15"/>
      <c r="D31" s="15"/>
      <c r="E31" s="46"/>
      <c r="F31" s="50"/>
      <c r="G31" s="87">
        <v>11977.13667</v>
      </c>
      <c r="H31" s="97"/>
      <c r="I31" s="68">
        <v>13182.8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5457.2096099999999</v>
      </c>
      <c r="H32" s="97"/>
      <c r="I32" s="69">
        <v>5017.3</v>
      </c>
    </row>
    <row r="33" spans="1:14">
      <c r="A33" s="15"/>
      <c r="B33" s="15"/>
      <c r="C33" s="15"/>
      <c r="D33" s="15"/>
      <c r="E33" s="46"/>
      <c r="F33" s="50"/>
      <c r="G33" s="80">
        <f>SUM(G29:G32)</f>
        <v>20246.202859999998</v>
      </c>
      <c r="H33" s="52"/>
      <c r="I33" s="80">
        <f>SUM(I29:I32)</f>
        <v>20200.2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8119.3</v>
      </c>
      <c r="H35" s="97"/>
      <c r="I35" s="68">
        <v>7844.4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828.9</v>
      </c>
      <c r="H36" s="97"/>
      <c r="I36" s="68">
        <v>839.6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1681</v>
      </c>
      <c r="H37" s="97"/>
      <c r="I37" s="69">
        <v>1129.2</v>
      </c>
    </row>
    <row r="38" spans="1:14">
      <c r="A38" s="15"/>
      <c r="B38" s="15"/>
      <c r="C38" s="15"/>
      <c r="D38" s="15"/>
      <c r="E38" s="46"/>
      <c r="F38" s="50"/>
      <c r="G38" s="25">
        <f>SUM(G35:G37)</f>
        <v>10629.2</v>
      </c>
      <c r="H38" s="52"/>
      <c r="I38" s="25">
        <f>SUM(I35:I37)</f>
        <v>9813.2000000000007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1023.9</v>
      </c>
      <c r="H40" s="97"/>
      <c r="I40" s="68">
        <v>1005.8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20693.7</v>
      </c>
      <c r="H41" s="97"/>
      <c r="I41" s="69">
        <v>19683.5</v>
      </c>
    </row>
    <row r="42" spans="1:14">
      <c r="A42" s="15"/>
      <c r="B42" s="15"/>
      <c r="C42" s="15"/>
      <c r="D42" s="15"/>
      <c r="E42" s="46"/>
      <c r="F42" s="50"/>
      <c r="G42" s="25">
        <f>SUM(G40:G41)</f>
        <v>21717.600000000002</v>
      </c>
      <c r="H42" s="52"/>
      <c r="I42" s="25">
        <f>SUM(I40:I41)</f>
        <v>20689.3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7492.9</v>
      </c>
      <c r="H44" s="97"/>
      <c r="I44" s="68">
        <v>6315.6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1138.0999999999999</v>
      </c>
      <c r="H45" s="97"/>
      <c r="I45" s="69">
        <v>1419.7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8631</v>
      </c>
      <c r="H46" s="52"/>
      <c r="I46" s="27">
        <f>SUM(I44:I45)</f>
        <v>7735.3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61224.002860000001</v>
      </c>
      <c r="H47" s="52"/>
      <c r="I47" s="26">
        <f>I33+I38+I42+I46</f>
        <v>58438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97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25876.6</v>
      </c>
      <c r="H50" s="97" t="s">
        <v>0</v>
      </c>
      <c r="I50" s="69">
        <v>22177.4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40876.6</v>
      </c>
      <c r="H51" s="52" t="s">
        <v>0</v>
      </c>
      <c r="I51" s="25">
        <f>SUM(I49:I50)</f>
        <v>37177.4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102100.60286</v>
      </c>
      <c r="H52" s="52"/>
      <c r="I52" s="22">
        <f>I47+I51</f>
        <v>95615.4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98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99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88"/>
      <c r="I56" s="49"/>
    </row>
    <row r="57" spans="1:9">
      <c r="A57" s="2"/>
      <c r="B57" s="2"/>
      <c r="C57" s="2"/>
      <c r="D57" s="2"/>
      <c r="E57" s="2"/>
      <c r="F57" s="2"/>
      <c r="G57" s="2"/>
      <c r="H57" s="88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-2.5200000090990216E-3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5" zoomScale="138" zoomScaleNormal="138" workbookViewId="0">
      <selection activeCell="G42" sqref="G42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101">
        <v>25371.173510000001</v>
      </c>
      <c r="H14" s="70"/>
      <c r="I14" s="70">
        <v>18811.3</v>
      </c>
    </row>
    <row r="15" spans="1:10">
      <c r="A15" s="34" t="s">
        <v>36</v>
      </c>
      <c r="G15" s="102">
        <v>6409.5924199999999</v>
      </c>
      <c r="H15" s="71"/>
      <c r="I15" s="71">
        <v>6395.5</v>
      </c>
    </row>
    <row r="16" spans="1:10" ht="16.5" customHeight="1">
      <c r="A16" s="35" t="s">
        <v>61</v>
      </c>
      <c r="G16" s="102">
        <v>1489.5757000000001</v>
      </c>
      <c r="H16" s="71"/>
      <c r="I16" s="71">
        <v>1685.1</v>
      </c>
    </row>
    <row r="17" spans="1:9">
      <c r="A17" s="34" t="s">
        <v>37</v>
      </c>
      <c r="G17" s="102">
        <v>3617.6256100000001</v>
      </c>
      <c r="H17" s="71"/>
      <c r="I17" s="71">
        <v>1718.4</v>
      </c>
    </row>
    <row r="18" spans="1:9">
      <c r="A18" s="34" t="s">
        <v>38</v>
      </c>
      <c r="G18" s="103">
        <v>848.88639000000001</v>
      </c>
      <c r="H18" s="72"/>
      <c r="I18" s="72">
        <v>735.7</v>
      </c>
    </row>
    <row r="19" spans="1:9">
      <c r="A19" s="31"/>
      <c r="G19" s="58">
        <f>SUM(G14:G18)</f>
        <v>37736.853630000005</v>
      </c>
      <c r="H19" s="58"/>
      <c r="I19" s="58">
        <f>SUM(I14:I18)</f>
        <v>29346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104">
        <v>6654.1892500000004</v>
      </c>
      <c r="H21" s="73"/>
      <c r="I21" s="73">
        <v>7020.2</v>
      </c>
    </row>
    <row r="22" spans="1:9">
      <c r="A22" s="34" t="s">
        <v>40</v>
      </c>
      <c r="G22" s="104">
        <v>14385.54924</v>
      </c>
      <c r="H22" s="73"/>
      <c r="I22" s="73">
        <v>9573.2000000000007</v>
      </c>
    </row>
    <row r="23" spans="1:9">
      <c r="A23" s="34" t="s">
        <v>41</v>
      </c>
      <c r="G23" s="104">
        <v>6649.9765699999998</v>
      </c>
      <c r="H23" s="73"/>
      <c r="I23" s="73">
        <v>5551</v>
      </c>
    </row>
    <row r="24" spans="1:9">
      <c r="A24" s="34" t="s">
        <v>54</v>
      </c>
      <c r="G24" s="105">
        <v>3686.5790900000002</v>
      </c>
      <c r="H24" s="74"/>
      <c r="I24" s="74">
        <v>2843.1</v>
      </c>
    </row>
    <row r="25" spans="1:9" ht="21" customHeight="1">
      <c r="A25" s="32"/>
      <c r="G25" s="60">
        <f>SUM(G21:G24)</f>
        <v>31376.294149999998</v>
      </c>
      <c r="H25" s="61"/>
      <c r="I25" s="60">
        <f>SUM(I21:I24)</f>
        <v>24987.5</v>
      </c>
    </row>
    <row r="26" spans="1:9" ht="13.5" customHeight="1">
      <c r="A26" s="32" t="s">
        <v>62</v>
      </c>
      <c r="G26" s="74">
        <v>0</v>
      </c>
      <c r="H26" s="74"/>
      <c r="I26" s="74">
        <v>0</v>
      </c>
    </row>
    <row r="27" spans="1:9" ht="21" customHeight="1">
      <c r="A27" s="30" t="s">
        <v>42</v>
      </c>
      <c r="G27" s="62">
        <f>+G19-G25-G26</f>
        <v>6360.5594800000072</v>
      </c>
      <c r="H27" s="58"/>
      <c r="I27" s="62">
        <f>+I19-I25-I26</f>
        <v>4358.5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106">
        <v>76.667400000000001</v>
      </c>
      <c r="H30" s="75"/>
      <c r="I30" s="75">
        <v>66.099999999999994</v>
      </c>
    </row>
    <row r="31" spans="1:9">
      <c r="A31" s="34" t="s">
        <v>46</v>
      </c>
      <c r="G31" s="107">
        <v>2718.00884</v>
      </c>
      <c r="H31" s="64"/>
      <c r="I31" s="81">
        <v>1892.8</v>
      </c>
    </row>
    <row r="32" spans="1:9" ht="18.75" customHeight="1">
      <c r="A32" s="33"/>
      <c r="G32" s="65">
        <f>SUM(G30:G31)</f>
        <v>2794.6762399999998</v>
      </c>
      <c r="H32" s="63"/>
      <c r="I32" s="65">
        <f>SUM(I30:I31)</f>
        <v>1958.8999999999999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3565.8832400000074</v>
      </c>
      <c r="H34" s="63"/>
      <c r="I34" s="63">
        <f>+I27-I32</f>
        <v>2399.6000000000004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108">
        <v>196.99030999999999</v>
      </c>
      <c r="H36" s="72"/>
      <c r="I36" s="72">
        <v>58.4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3762.8735500000075</v>
      </c>
      <c r="H38" s="58"/>
      <c r="I38" s="58">
        <f>SUM(I34:I36)</f>
        <v>2458.0000000000005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3762.8735500000075</v>
      </c>
      <c r="H42" s="63"/>
      <c r="I42" s="66">
        <f>SUM(I38:I41)</f>
        <v>2458.0000000000005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Cristina Nerio</cp:lastModifiedBy>
  <cp:lastPrinted>2020-02-14T21:15:05Z</cp:lastPrinted>
  <dcterms:created xsi:type="dcterms:W3CDTF">2011-01-17T20:49:33Z</dcterms:created>
  <dcterms:modified xsi:type="dcterms:W3CDTF">2025-03-06T14:32:55Z</dcterms:modified>
</cp:coreProperties>
</file>