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ncoazulsv-my.sharepoint.com/personal/mardon_bancoazul_com/Documents/bckazul/Banco Azul en Produccion/Tesoreria/Bolsa de Valores/Banco Azul/2025/"/>
    </mc:Choice>
  </mc:AlternateContent>
  <xr:revisionPtr revIDLastSave="165" documentId="8_{629A2FE5-5CD7-4170-8AF0-C70969E8CFF7}" xr6:coauthVersionLast="47" xr6:coauthVersionMax="47" xr10:uidLastSave="{A92F9D5F-BE87-486A-9EF0-D1C9B0C3E903}"/>
  <bookViews>
    <workbookView xWindow="-120" yWindow="-120" windowWidth="29040" windowHeight="15840" xr2:uid="{00000000-000D-0000-FFFF-FFFF00000000}"/>
  </bookViews>
  <sheets>
    <sheet name="ESF" sheetId="12" r:id="rId1"/>
    <sheet name="ERI" sheetId="11" r:id="rId2"/>
  </sheets>
  <definedNames>
    <definedName name="_xlnm.Print_Area" localSheetId="1">ERI!$A$1:$C$74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2" l="1"/>
  <c r="B46" i="12" s="1"/>
  <c r="B14" i="12"/>
  <c r="B8" i="12"/>
  <c r="B26" i="12" s="1"/>
  <c r="B58" i="12"/>
  <c r="B54" i="12"/>
  <c r="B51" i="12"/>
  <c r="B66" i="12" s="1"/>
  <c r="C13" i="11"/>
  <c r="C6" i="11"/>
  <c r="B68" i="12" l="1"/>
  <c r="C20" i="11"/>
  <c r="C29" i="11" l="1"/>
  <c r="C34" i="11" l="1"/>
  <c r="C41" i="11" l="1"/>
  <c r="C50" i="11" l="1"/>
  <c r="C54" i="11" s="1"/>
  <c r="C74" i="11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<sst xmlns="http://schemas.openxmlformats.org/spreadsheetml/2006/main" count="122" uniqueCount="117">
  <si>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</si>
  <si>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</si>
  <si>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</si>
  <si>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</si>
  <si>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</si>
  <si>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</si>
  <si>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</si>
  <si>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</si>
  <si>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</si>
  <si>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</si>
  <si>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</si>
  <si>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</si>
  <si>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</si>
  <si>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</si>
  <si>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</si>
  <si>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</si>
  <si>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</si>
  <si>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</si>
  <si>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</si>
  <si>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</si>
  <si>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</si>
  <si>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</si>
  <si>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</si>
  <si>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</si>
  <si>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</si>
  <si>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</si>
  <si>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</si>
  <si>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</si>
  <si>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</si>
  <si>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</si>
  <si>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</si>
  <si>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</si>
  <si>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</si>
  <si>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</si>
  <si>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</si>
  <si>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</si>
  <si>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</si>
  <si>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</si>
  <si>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</si>
  <si>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</si>
  <si>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</si>
  <si>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</si>
  <si>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</si>
  <si>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</si>
  <si>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</si>
  <si>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</si>
  <si>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</si>
  <si>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</si>
  <si>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</si>
  <si>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</si>
  <si>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</si>
  <si>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</si>
  <si>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</si>
  <si>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</si>
  <si>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</si>
  <si>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</si>
  <si>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</si>
  <si>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</si>
  <si>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</si>
  <si>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(Pasivos financieros a valor razonable con cambios en resultados)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</si>
  <si>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</si>
  <si>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</si>
  <si>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</si>
  <si>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</si>
  <si>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</si>
  <si>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</si>
  <si>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</si>
  <si>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INGRESOS POR COMISIONES Y HONORARIOS, NETOS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</si>
  <si>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</si>
  <si>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</si>
  <si>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</si>
  <si>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</si>
  <si>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</si>
  <si>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</si>
  <si>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</si>
  <si>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</si>
  <si>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</si>
  <si>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</si>
  <si>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</si>
  <si>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</si>
  <si>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</si>
  <si>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</si>
  <si>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</si>
  <si>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</si>
  <si>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</si>
  <si>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</si>
  <si>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</si>
  <si>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</si>
  <si>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</si>
  <si>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</si>
  <si>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</si>
  <si>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</si>
  <si>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Total activos</t>
  </si>
  <si>
    <t>Total pasivos</t>
  </si>
  <si>
    <t>Total pasivo y patrimonio</t>
  </si>
  <si>
    <t>INGRESOS POR INTERESES, DESPUÉS DE CARGOS POR DETERIORO</t>
  </si>
  <si>
    <t>Instrumentos financieros restringidos</t>
  </si>
  <si>
    <t xml:space="preserve">   (-)Estimación de pérdida por deterioro</t>
  </si>
  <si>
    <t>Utilidad de ejercicios anteriores</t>
  </si>
  <si>
    <t>Gastos por intereses</t>
  </si>
  <si>
    <t>Depósitos</t>
  </si>
  <si>
    <t>Títulos de emisión propia</t>
  </si>
  <si>
    <t>Préstamos</t>
  </si>
  <si>
    <t>Otros gastos por intereses</t>
  </si>
  <si>
    <t>Pérdida por deterioro de activos financieros de riesgo crediticio, neta</t>
  </si>
  <si>
    <t>Ganancia por ventas o desapropiación de instrumentos financieros a costo amortizado, neto</t>
  </si>
  <si>
    <t>Ganancia por ventas de activos y operaciones discontinuadas</t>
  </si>
  <si>
    <t>Gastos por comisiones y honorarios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</si>
  <si>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</si>
  <si>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</si>
  <si>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</si>
  <si>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</si>
  <si>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</si>
  <si>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UTILIDAD DEL EJERCICIO</t>
  </si>
  <si>
    <t>Utilidad del presente ejercicio distribuible</t>
  </si>
  <si>
    <t>Al 28 de febrero de 2025</t>
  </si>
  <si>
    <t>Por el período de dos meses que terminó el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</si>
</sst>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7" fontId="7" fillId="0" borderId="4" xfId="3" applyNumberFormat="1" applyFont="1" applyFill="1" applyBorder="1"/>
    <xf numFmtId="167" fontId="7" fillId="0" borderId="1" xfId="3" applyNumberFormat="1" applyFont="1" applyFill="1" applyBorder="1"/>
    <xf numFmtId="167" fontId="7" fillId="0" borderId="2" xfId="3" applyNumberFormat="1" applyFont="1" applyFill="1" applyBorder="1"/>
    <xf numFmtId="43" fontId="0" fillId="0" borderId="0" xfId="0" applyNumberFormat="1"/>
    <xf numFmtId="166" fontId="10" fillId="0" borderId="0" xfId="0" applyNumberFormat="1" applyFont="1"/>
    <xf numFmtId="165" fontId="0" fillId="0" borderId="0" xfId="0" applyNumberFormat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3797680</xdr:colOff>
      <xdr:row>0</xdr:row>
      <xdr:rowOff>16566</xdr:rowOff>
    </xdr:from>
    <xdr:to>
      <xdr:col>2</xdr:col>
      <xdr:colOff>102600</xdr:colOff>
      <xdr:row>3</xdr:row>
      <xdr:rowOff>63156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C73B41-52E5-44B3-80DF-942A70963E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680" y="16566"/>
          <a:ext cx="1905620" cy="751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5175250</xdr:colOff>
      <xdr:row>0</xdr:row>
      <xdr:rowOff>0</xdr:rowOff>
    </xdr:from>
    <xdr:to>
      <xdr:col>3</xdr:col>
      <xdr:colOff>22775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0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CA20-8A9E-4599-B535-EC43A9FA1D57}">
  <sheetPr>
    <pageSetUpPr fitToPage="1"/>
  </sheetPr>
  <dimension ref="A1:B74"/>
  <sheetViews>
    <sheetView showGridLines="0" tabSelected="1" zoomScale="115" zoomScaleNormal="115" workbookViewId="0"/>
  </sheetViews>
  <sheetFormatPr baseColWidth="10" defaultRowHeight="15" outlineLevelRow="2" x14ac:dyDescent="0.25"/>
  <cols>
    <col min="1" max="1" width="67.85546875" customWidth="1"/>
    <col min="2" max="2" width="16.140625" customWidth="1"/>
  </cols>
  <sheetData>
    <row r="1" spans="1:2" ht="20.25" x14ac:dyDescent="0.3">
      <c r="A1" s="2" t="s">
        <v>6</v>
      </c>
    </row>
    <row r="2" spans="1:2" ht="17.25" customHeight="1" x14ac:dyDescent="0.25">
      <c r="A2" s="3" t="s">
        <v>7</v>
      </c>
    </row>
    <row r="3" spans="1:2" ht="18" x14ac:dyDescent="0.25">
      <c r="A3" s="1" t="s">
        <v>115</v>
      </c>
    </row>
    <row r="4" spans="1:2" ht="19.5" customHeight="1" x14ac:dyDescent="0.25">
      <c r="A4" s="4" t="s">
        <v>3</v>
      </c>
      <c r="B4" s="4"/>
    </row>
    <row r="5" spans="1:2" ht="6.75" customHeight="1" x14ac:dyDescent="0.25"/>
    <row r="6" spans="1:2" x14ac:dyDescent="0.25">
      <c r="A6" s="6" t="s">
        <v>9</v>
      </c>
    </row>
    <row r="7" spans="1:2" x14ac:dyDescent="0.25">
      <c r="A7" s="6" t="s">
        <v>10</v>
      </c>
      <c r="B7" s="9">
        <v>111553.7</v>
      </c>
    </row>
    <row r="8" spans="1:2" x14ac:dyDescent="0.25">
      <c r="A8" s="6" t="s">
        <v>11</v>
      </c>
      <c r="B8" s="9">
        <f>B11</f>
        <v>136476.6</v>
      </c>
    </row>
    <row r="9" spans="1:2" hidden="1" x14ac:dyDescent="0.25">
      <c r="A9" s="10" t="s">
        <v>12</v>
      </c>
      <c r="B9" s="11">
        <v>0</v>
      </c>
    </row>
    <row r="10" spans="1:2" hidden="1" x14ac:dyDescent="0.25">
      <c r="A10" s="10" t="s">
        <v>13</v>
      </c>
      <c r="B10" s="11">
        <v>0</v>
      </c>
    </row>
    <row r="11" spans="1:2" x14ac:dyDescent="0.25">
      <c r="A11" s="10" t="s">
        <v>14</v>
      </c>
      <c r="B11" s="11">
        <v>136476.6</v>
      </c>
    </row>
    <row r="12" spans="1:2" hidden="1" x14ac:dyDescent="0.25">
      <c r="A12" t="s">
        <v>15</v>
      </c>
      <c r="B12" s="11">
        <v>0</v>
      </c>
    </row>
    <row r="13" spans="1:2" x14ac:dyDescent="0.25">
      <c r="A13" s="6" t="s">
        <v>96</v>
      </c>
      <c r="B13" s="9">
        <v>0</v>
      </c>
    </row>
    <row r="14" spans="1:2" x14ac:dyDescent="0.25">
      <c r="A14" s="6" t="s">
        <v>16</v>
      </c>
      <c r="B14" s="9">
        <f>SUM(B15:B18)</f>
        <v>631468.29999999993</v>
      </c>
    </row>
    <row r="15" spans="1:2" s="18" customFormat="1" outlineLevel="1" x14ac:dyDescent="0.25">
      <c r="A15" s="16" t="s">
        <v>45</v>
      </c>
      <c r="B15" s="17">
        <v>115242.7</v>
      </c>
    </row>
    <row r="16" spans="1:2" s="18" customFormat="1" outlineLevel="1" x14ac:dyDescent="0.25">
      <c r="A16" s="16" t="s">
        <v>46</v>
      </c>
      <c r="B16" s="17">
        <v>521803</v>
      </c>
    </row>
    <row r="17" spans="1:2" s="18" customFormat="1" outlineLevel="1" x14ac:dyDescent="0.25">
      <c r="A17" s="16" t="s">
        <v>47</v>
      </c>
      <c r="B17" s="17">
        <v>19071.2</v>
      </c>
    </row>
    <row r="18" spans="1:2" s="18" customFormat="1" outlineLevel="1" x14ac:dyDescent="0.25">
      <c r="A18" s="16" t="s">
        <v>97</v>
      </c>
      <c r="B18" s="17">
        <v>-24648.6</v>
      </c>
    </row>
    <row r="19" spans="1:2" x14ac:dyDescent="0.25">
      <c r="A19" s="6" t="s">
        <v>17</v>
      </c>
      <c r="B19" s="9">
        <v>6734.7</v>
      </c>
    </row>
    <row r="20" spans="1:2" x14ac:dyDescent="0.25">
      <c r="A20" s="6" t="s">
        <v>18</v>
      </c>
      <c r="B20" s="9">
        <v>24014.7</v>
      </c>
    </row>
    <row r="21" spans="1:2" x14ac:dyDescent="0.25">
      <c r="A21" s="6" t="s">
        <v>19</v>
      </c>
      <c r="B21" s="9">
        <v>281.7</v>
      </c>
    </row>
    <row r="22" spans="1:2" hidden="1" outlineLevel="1" x14ac:dyDescent="0.25">
      <c r="A22" t="s">
        <v>20</v>
      </c>
      <c r="B22" s="11">
        <v>0</v>
      </c>
    </row>
    <row r="23" spans="1:2" hidden="1" outlineLevel="1" x14ac:dyDescent="0.25">
      <c r="A23" t="s">
        <v>21</v>
      </c>
      <c r="B23" s="11">
        <v>0</v>
      </c>
    </row>
    <row r="24" spans="1:2" collapsed="1" x14ac:dyDescent="0.25">
      <c r="A24" s="6" t="s">
        <v>0</v>
      </c>
      <c r="B24" s="12">
        <v>3023</v>
      </c>
    </row>
    <row r="25" spans="1:2" ht="3" customHeight="1" x14ac:dyDescent="0.25">
      <c r="B25" s="11">
        <v>0</v>
      </c>
    </row>
    <row r="26" spans="1:2" ht="15.75" thickBot="1" x14ac:dyDescent="0.3">
      <c r="A26" s="6" t="s">
        <v>92</v>
      </c>
      <c r="B26" s="21">
        <f>+B7+B8+B14+B19+B20+B21+B24</f>
        <v>913552.69999999972</v>
      </c>
    </row>
    <row r="27" spans="1:2" ht="3" customHeight="1" thickTop="1" x14ac:dyDescent="0.25">
      <c r="B27" s="11">
        <v>0</v>
      </c>
    </row>
    <row r="28" spans="1:2" ht="12.75" customHeight="1" x14ac:dyDescent="0.25">
      <c r="B28" s="11"/>
    </row>
    <row r="29" spans="1:2" x14ac:dyDescent="0.25">
      <c r="A29" s="6" t="s">
        <v>22</v>
      </c>
      <c r="B29" s="11"/>
    </row>
    <row r="30" spans="1:2" hidden="1" x14ac:dyDescent="0.25">
      <c r="A30" s="6" t="s">
        <v>23</v>
      </c>
      <c r="B30" s="9">
        <v>0</v>
      </c>
    </row>
    <row r="31" spans="1:2" hidden="1" x14ac:dyDescent="0.25">
      <c r="A31" s="6" t="s">
        <v>24</v>
      </c>
      <c r="B31" s="9">
        <v>0</v>
      </c>
    </row>
    <row r="32" spans="1:2" x14ac:dyDescent="0.25">
      <c r="A32" s="6" t="s">
        <v>25</v>
      </c>
      <c r="B32" s="9">
        <f>SUM(B33:B36)</f>
        <v>808605.6</v>
      </c>
    </row>
    <row r="33" spans="1:2" s="18" customFormat="1" outlineLevel="1" x14ac:dyDescent="0.25">
      <c r="A33" s="16" t="s">
        <v>48</v>
      </c>
      <c r="B33" s="17">
        <v>644257.1</v>
      </c>
    </row>
    <row r="34" spans="1:2" s="18" customFormat="1" outlineLevel="1" x14ac:dyDescent="0.25">
      <c r="A34" s="16" t="s">
        <v>49</v>
      </c>
      <c r="B34" s="17">
        <v>0</v>
      </c>
    </row>
    <row r="35" spans="1:2" s="18" customFormat="1" outlineLevel="1" x14ac:dyDescent="0.25">
      <c r="A35" s="16" t="s">
        <v>50</v>
      </c>
      <c r="B35" s="17">
        <v>148316.4</v>
      </c>
    </row>
    <row r="36" spans="1:2" s="18" customFormat="1" outlineLevel="1" x14ac:dyDescent="0.25">
      <c r="A36" s="16" t="s">
        <v>51</v>
      </c>
      <c r="B36" s="17">
        <v>16032.1</v>
      </c>
    </row>
    <row r="37" spans="1:2" hidden="1" outlineLevel="1" x14ac:dyDescent="0.25">
      <c r="A37" s="10" t="s">
        <v>26</v>
      </c>
      <c r="B37" s="11">
        <v>0</v>
      </c>
    </row>
    <row r="38" spans="1:2" hidden="1" outlineLevel="2" x14ac:dyDescent="0.25">
      <c r="A38" s="14" t="s">
        <v>27</v>
      </c>
      <c r="B38" s="11">
        <v>0</v>
      </c>
    </row>
    <row r="39" spans="1:2" hidden="1" outlineLevel="2" x14ac:dyDescent="0.25">
      <c r="A39" s="14" t="s">
        <v>28</v>
      </c>
      <c r="B39" s="11">
        <v>0</v>
      </c>
    </row>
    <row r="40" spans="1:2" x14ac:dyDescent="0.25">
      <c r="A40" s="6" t="s">
        <v>29</v>
      </c>
      <c r="B40" s="9">
        <v>2119.1999999999998</v>
      </c>
    </row>
    <row r="41" spans="1:2" x14ac:dyDescent="0.25">
      <c r="A41" s="6" t="s">
        <v>1</v>
      </c>
      <c r="B41" s="9">
        <v>4098.5</v>
      </c>
    </row>
    <row r="42" spans="1:2" x14ac:dyDescent="0.25">
      <c r="A42" s="6" t="s">
        <v>2</v>
      </c>
      <c r="B42" s="9">
        <v>341.3</v>
      </c>
    </row>
    <row r="43" spans="1:2" x14ac:dyDescent="0.25">
      <c r="A43" s="6" t="s">
        <v>30</v>
      </c>
      <c r="B43" s="12">
        <v>1164.0999999999999</v>
      </c>
    </row>
    <row r="44" spans="1:2" hidden="1" x14ac:dyDescent="0.25">
      <c r="A44" t="s">
        <v>31</v>
      </c>
      <c r="B44" s="12">
        <v>0</v>
      </c>
    </row>
    <row r="45" spans="1:2" ht="3" customHeight="1" x14ac:dyDescent="0.25">
      <c r="B45" s="11">
        <v>0</v>
      </c>
    </row>
    <row r="46" spans="1:2" x14ac:dyDescent="0.25">
      <c r="A46" s="6" t="s">
        <v>93</v>
      </c>
      <c r="B46" s="22">
        <f>+B32+B40+B41+B42+B43</f>
        <v>816328.7</v>
      </c>
    </row>
    <row r="47" spans="1:2" ht="3" customHeight="1" x14ac:dyDescent="0.25">
      <c r="B47" s="11">
        <v>0</v>
      </c>
    </row>
    <row r="48" spans="1:2" ht="13.5" customHeight="1" x14ac:dyDescent="0.25">
      <c r="B48" s="11"/>
    </row>
    <row r="49" spans="1:2" x14ac:dyDescent="0.25">
      <c r="A49" s="6" t="s">
        <v>32</v>
      </c>
      <c r="B49" s="11"/>
    </row>
    <row r="50" spans="1:2" x14ac:dyDescent="0.25">
      <c r="A50" s="6" t="s">
        <v>33</v>
      </c>
      <c r="B50" s="9">
        <v>80000</v>
      </c>
    </row>
    <row r="51" spans="1:2" x14ac:dyDescent="0.25">
      <c r="A51" s="6" t="s">
        <v>34</v>
      </c>
      <c r="B51" s="9">
        <f>B52</f>
        <v>6052.3</v>
      </c>
    </row>
    <row r="52" spans="1:2" x14ac:dyDescent="0.25">
      <c r="A52" s="16" t="s">
        <v>35</v>
      </c>
      <c r="B52" s="11">
        <v>6052.3</v>
      </c>
    </row>
    <row r="53" spans="1:2" hidden="1" x14ac:dyDescent="0.25">
      <c r="A53" s="10" t="s">
        <v>36</v>
      </c>
      <c r="B53" s="11">
        <v>0</v>
      </c>
    </row>
    <row r="54" spans="1:2" x14ac:dyDescent="0.25">
      <c r="A54" s="6" t="s">
        <v>37</v>
      </c>
      <c r="B54" s="9">
        <f>SUM(B55:B56)</f>
        <v>2389.6999999999998</v>
      </c>
    </row>
    <row r="55" spans="1:2" x14ac:dyDescent="0.25">
      <c r="A55" s="16" t="s">
        <v>98</v>
      </c>
      <c r="B55" s="11">
        <v>1062.7</v>
      </c>
    </row>
    <row r="56" spans="1:2" x14ac:dyDescent="0.25">
      <c r="A56" s="16" t="s">
        <v>114</v>
      </c>
      <c r="B56" s="11">
        <v>1327</v>
      </c>
    </row>
    <row r="57" spans="1:2" hidden="1" x14ac:dyDescent="0.25">
      <c r="A57" t="s">
        <v>38</v>
      </c>
      <c r="B57" s="11">
        <v>0</v>
      </c>
    </row>
    <row r="58" spans="1:2" x14ac:dyDescent="0.25">
      <c r="A58" s="6" t="s">
        <v>5</v>
      </c>
      <c r="B58" s="9">
        <f>B59</f>
        <v>8781.7999999999993</v>
      </c>
    </row>
    <row r="59" spans="1:2" x14ac:dyDescent="0.25">
      <c r="A59" s="16" t="s">
        <v>39</v>
      </c>
      <c r="B59" s="15">
        <v>8781.7999999999993</v>
      </c>
    </row>
    <row r="60" spans="1:2" hidden="1" x14ac:dyDescent="0.25">
      <c r="A60" s="10" t="s">
        <v>40</v>
      </c>
      <c r="B60" s="11">
        <v>0</v>
      </c>
    </row>
    <row r="61" spans="1:2" hidden="1" x14ac:dyDescent="0.25">
      <c r="A61" t="s">
        <v>41</v>
      </c>
      <c r="B61" s="9">
        <v>0</v>
      </c>
    </row>
    <row r="62" spans="1:2" hidden="1" x14ac:dyDescent="0.25">
      <c r="A62" s="10" t="s">
        <v>42</v>
      </c>
      <c r="B62" s="11">
        <v>0</v>
      </c>
    </row>
    <row r="63" spans="1:2" hidden="1" x14ac:dyDescent="0.25">
      <c r="A63" s="10" t="s">
        <v>43</v>
      </c>
      <c r="B63" s="11">
        <v>0</v>
      </c>
    </row>
    <row r="64" spans="1:2" hidden="1" x14ac:dyDescent="0.25">
      <c r="A64" t="s">
        <v>44</v>
      </c>
      <c r="B64" s="12">
        <v>0</v>
      </c>
    </row>
    <row r="65" spans="1:2" ht="3" customHeight="1" x14ac:dyDescent="0.25">
      <c r="B65" s="11">
        <v>0</v>
      </c>
    </row>
    <row r="66" spans="1:2" x14ac:dyDescent="0.25">
      <c r="A66" s="6" t="s">
        <v>4</v>
      </c>
      <c r="B66" s="22">
        <f>B50+B51+B54+B58</f>
        <v>97223.8</v>
      </c>
    </row>
    <row r="67" spans="1:2" ht="3" customHeight="1" x14ac:dyDescent="0.25">
      <c r="B67" s="11">
        <v>0</v>
      </c>
    </row>
    <row r="68" spans="1:2" ht="15.75" thickBot="1" x14ac:dyDescent="0.3">
      <c r="A68" s="6" t="s">
        <v>94</v>
      </c>
      <c r="B68" s="21">
        <f>B46+B66</f>
        <v>913552.5</v>
      </c>
    </row>
    <row r="69" spans="1:2" ht="15.75" thickTop="1" x14ac:dyDescent="0.25"/>
    <row r="71" spans="1:2" x14ac:dyDescent="0.25">
      <c r="B71" s="25">
        <v>0</v>
      </c>
    </row>
    <row r="73" spans="1:2" x14ac:dyDescent="0.25">
      <c r="B73" s="13"/>
    </row>
    <row r="74" spans="1:2" x14ac:dyDescent="0.25">
      <c r="B74" s="24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4:B32 B5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F112"/>
  <sheetViews>
    <sheetView showGridLines="0" zoomScale="120" zoomScaleNormal="120" workbookViewId="0"/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6" ht="18.75" x14ac:dyDescent="0.3">
      <c r="A1" s="5" t="s">
        <v>6</v>
      </c>
      <c r="B1" s="5"/>
    </row>
    <row r="2" spans="1:6" x14ac:dyDescent="0.25">
      <c r="A2" t="s">
        <v>52</v>
      </c>
      <c r="B2" s="6"/>
    </row>
    <row r="3" spans="1:6" x14ac:dyDescent="0.25">
      <c r="A3" s="6" t="s">
        <v>116</v>
      </c>
      <c r="B3" s="6"/>
    </row>
    <row r="4" spans="1:6" x14ac:dyDescent="0.25">
      <c r="A4" s="7" t="s">
        <v>8</v>
      </c>
      <c r="B4" s="7"/>
      <c r="C4" s="8"/>
    </row>
    <row r="6" spans="1:6" x14ac:dyDescent="0.25">
      <c r="A6" s="6" t="s">
        <v>53</v>
      </c>
      <c r="C6" s="12">
        <f>SUM(C9:C10)</f>
        <v>12612</v>
      </c>
      <c r="F6" s="26"/>
    </row>
    <row r="7" spans="1:6" hidden="1" x14ac:dyDescent="0.25">
      <c r="A7" t="s">
        <v>54</v>
      </c>
      <c r="C7" s="11">
        <v>0</v>
      </c>
      <c r="F7" s="26"/>
    </row>
    <row r="8" spans="1:6" hidden="1" x14ac:dyDescent="0.25">
      <c r="A8" t="s">
        <v>55</v>
      </c>
      <c r="C8" s="11">
        <v>0</v>
      </c>
      <c r="F8" s="26"/>
    </row>
    <row r="9" spans="1:6" x14ac:dyDescent="0.25">
      <c r="A9" t="s">
        <v>56</v>
      </c>
      <c r="C9" s="11">
        <v>1988.7</v>
      </c>
      <c r="F9" s="26"/>
    </row>
    <row r="10" spans="1:6" x14ac:dyDescent="0.25">
      <c r="A10" t="s">
        <v>57</v>
      </c>
      <c r="C10" s="11">
        <v>10623.3</v>
      </c>
      <c r="F10" s="26"/>
    </row>
    <row r="11" spans="1:6" hidden="1" x14ac:dyDescent="0.25">
      <c r="A11" t="s">
        <v>58</v>
      </c>
      <c r="C11" s="11">
        <v>0</v>
      </c>
      <c r="F11" s="26"/>
    </row>
    <row r="12" spans="1:6" ht="9.75" customHeight="1" x14ac:dyDescent="0.25">
      <c r="C12" s="11"/>
      <c r="F12" s="26"/>
    </row>
    <row r="13" spans="1:6" x14ac:dyDescent="0.25">
      <c r="A13" s="6" t="s">
        <v>99</v>
      </c>
      <c r="B13" s="6"/>
      <c r="C13" s="12">
        <f>SUM(C14:C18)</f>
        <v>-7011</v>
      </c>
      <c r="F13" s="26"/>
    </row>
    <row r="14" spans="1:6" x14ac:dyDescent="0.25">
      <c r="A14" t="s">
        <v>100</v>
      </c>
      <c r="C14" s="11">
        <v>-4902</v>
      </c>
      <c r="F14" s="26"/>
    </row>
    <row r="15" spans="1:6" hidden="1" x14ac:dyDescent="0.25">
      <c r="A15" t="s">
        <v>59</v>
      </c>
      <c r="C15" s="11">
        <v>0</v>
      </c>
      <c r="F15" s="26"/>
    </row>
    <row r="16" spans="1:6" x14ac:dyDescent="0.25">
      <c r="A16" t="s">
        <v>101</v>
      </c>
      <c r="C16" s="11">
        <v>-266</v>
      </c>
      <c r="F16" s="26"/>
    </row>
    <row r="17" spans="1:6" x14ac:dyDescent="0.25">
      <c r="A17" t="s">
        <v>102</v>
      </c>
      <c r="C17" s="11">
        <v>-1834.5</v>
      </c>
      <c r="F17" s="26"/>
    </row>
    <row r="18" spans="1:6" x14ac:dyDescent="0.25">
      <c r="A18" t="s">
        <v>103</v>
      </c>
      <c r="C18" s="15">
        <v>-8.5</v>
      </c>
      <c r="F18" s="26"/>
    </row>
    <row r="19" spans="1:6" ht="7.5" customHeight="1" x14ac:dyDescent="0.25">
      <c r="C19" s="11"/>
      <c r="F19" s="26"/>
    </row>
    <row r="20" spans="1:6" x14ac:dyDescent="0.25">
      <c r="A20" s="6" t="s">
        <v>60</v>
      </c>
      <c r="B20" s="6"/>
      <c r="C20" s="12">
        <f>C6+C13</f>
        <v>5601</v>
      </c>
      <c r="F20" s="26"/>
    </row>
    <row r="21" spans="1:6" ht="10.5" customHeight="1" x14ac:dyDescent="0.25">
      <c r="A21" s="6"/>
      <c r="B21" s="6"/>
      <c r="C21" s="9"/>
      <c r="F21" s="26"/>
    </row>
    <row r="22" spans="1:6" hidden="1" x14ac:dyDescent="0.25">
      <c r="A22" t="s">
        <v>61</v>
      </c>
      <c r="C22" s="11">
        <v>0</v>
      </c>
      <c r="F22" s="26"/>
    </row>
    <row r="23" spans="1:6" hidden="1" x14ac:dyDescent="0.25">
      <c r="A23" t="s">
        <v>62</v>
      </c>
      <c r="C23" s="11">
        <v>0</v>
      </c>
      <c r="F23" s="26"/>
    </row>
    <row r="24" spans="1:6" x14ac:dyDescent="0.25">
      <c r="A24" s="19" t="s">
        <v>104</v>
      </c>
      <c r="B24" s="19"/>
      <c r="C24" s="15">
        <v>-1515.4</v>
      </c>
      <c r="F24" s="26"/>
    </row>
    <row r="25" spans="1:6" hidden="1" x14ac:dyDescent="0.25">
      <c r="A25" s="19" t="s">
        <v>63</v>
      </c>
      <c r="B25" s="19"/>
      <c r="C25" s="11">
        <v>0</v>
      </c>
      <c r="F25" s="26"/>
    </row>
    <row r="26" spans="1:6" hidden="1" x14ac:dyDescent="0.25">
      <c r="A26" s="19" t="s">
        <v>64</v>
      </c>
      <c r="B26" s="19"/>
      <c r="C26" s="11">
        <v>0</v>
      </c>
      <c r="F26" s="26"/>
    </row>
    <row r="27" spans="1:6" hidden="1" x14ac:dyDescent="0.25">
      <c r="A27" s="19" t="s">
        <v>65</v>
      </c>
      <c r="B27" s="19"/>
      <c r="C27" s="11">
        <v>0</v>
      </c>
      <c r="F27" s="26"/>
    </row>
    <row r="28" spans="1:6" ht="9.75" customHeight="1" x14ac:dyDescent="0.25">
      <c r="A28" s="19"/>
      <c r="B28" s="19"/>
      <c r="C28" s="11"/>
      <c r="F28" s="26"/>
    </row>
    <row r="29" spans="1:6" x14ac:dyDescent="0.25">
      <c r="A29" s="6" t="s">
        <v>95</v>
      </c>
      <c r="B29" s="6"/>
      <c r="C29" s="12">
        <f>C20+C24</f>
        <v>4085.6</v>
      </c>
      <c r="F29" s="26"/>
    </row>
    <row r="30" spans="1:6" ht="8.25" customHeight="1" x14ac:dyDescent="0.25">
      <c r="C30" s="11"/>
      <c r="F30" s="26"/>
    </row>
    <row r="31" spans="1:6" x14ac:dyDescent="0.25">
      <c r="A31" t="s">
        <v>66</v>
      </c>
      <c r="C31" s="11">
        <v>1196.9000000000001</v>
      </c>
      <c r="F31" s="26"/>
    </row>
    <row r="32" spans="1:6" x14ac:dyDescent="0.25">
      <c r="A32" t="s">
        <v>107</v>
      </c>
      <c r="C32" s="15">
        <v>-462.8</v>
      </c>
      <c r="F32" s="26"/>
    </row>
    <row r="33" spans="1:6" ht="6" customHeight="1" x14ac:dyDescent="0.25">
      <c r="C33" s="11">
        <v>0</v>
      </c>
      <c r="F33" s="26"/>
    </row>
    <row r="34" spans="1:6" x14ac:dyDescent="0.25">
      <c r="A34" s="6" t="s">
        <v>67</v>
      </c>
      <c r="B34" s="6"/>
      <c r="C34" s="12">
        <f>C29+C31+C32</f>
        <v>4819.7</v>
      </c>
      <c r="F34" s="26"/>
    </row>
    <row r="35" spans="1:6" ht="8.25" customHeight="1" x14ac:dyDescent="0.25">
      <c r="C35" s="11"/>
      <c r="F35" s="26"/>
    </row>
    <row r="36" spans="1:6" x14ac:dyDescent="0.25">
      <c r="A36" t="s">
        <v>105</v>
      </c>
      <c r="C36" s="11">
        <v>974.9</v>
      </c>
      <c r="F36" s="26"/>
    </row>
    <row r="37" spans="1:6" x14ac:dyDescent="0.25">
      <c r="A37" t="s">
        <v>106</v>
      </c>
      <c r="C37" s="11">
        <v>0.9</v>
      </c>
      <c r="F37" s="26"/>
    </row>
    <row r="38" spans="1:6" hidden="1" x14ac:dyDescent="0.25">
      <c r="A38" t="s">
        <v>68</v>
      </c>
      <c r="C38" s="11">
        <v>0</v>
      </c>
      <c r="F38" s="26"/>
    </row>
    <row r="39" spans="1:6" x14ac:dyDescent="0.25">
      <c r="A39" t="s">
        <v>69</v>
      </c>
      <c r="C39" s="15">
        <v>-183</v>
      </c>
      <c r="F39" s="26"/>
    </row>
    <row r="40" spans="1:6" ht="5.25" customHeight="1" x14ac:dyDescent="0.25">
      <c r="C40" s="11">
        <v>0</v>
      </c>
      <c r="F40" s="26"/>
    </row>
    <row r="41" spans="1:6" ht="15.75" thickBot="1" x14ac:dyDescent="0.3">
      <c r="A41" s="6" t="s">
        <v>70</v>
      </c>
      <c r="B41" s="6"/>
      <c r="C41" s="23">
        <f>C34+C36+C37+C39</f>
        <v>5612.4999999999991</v>
      </c>
      <c r="F41" s="26"/>
    </row>
    <row r="42" spans="1:6" ht="6" customHeight="1" thickTop="1" x14ac:dyDescent="0.25">
      <c r="C42" s="11">
        <v>0</v>
      </c>
      <c r="F42" s="26"/>
    </row>
    <row r="43" spans="1:6" hidden="1" x14ac:dyDescent="0.25">
      <c r="A43" t="s">
        <v>71</v>
      </c>
      <c r="C43" s="11">
        <v>0</v>
      </c>
      <c r="F43" s="26"/>
    </row>
    <row r="44" spans="1:6" x14ac:dyDescent="0.25">
      <c r="A44" t="s">
        <v>108</v>
      </c>
      <c r="C44" s="11">
        <v>-1953.2</v>
      </c>
      <c r="F44" s="26"/>
    </row>
    <row r="45" spans="1:6" x14ac:dyDescent="0.25">
      <c r="A45" s="19" t="s">
        <v>109</v>
      </c>
      <c r="B45" s="19"/>
      <c r="C45" s="11">
        <v>-1575.7</v>
      </c>
      <c r="F45" s="26"/>
    </row>
    <row r="46" spans="1:6" x14ac:dyDescent="0.25">
      <c r="A46" s="19" t="s">
        <v>110</v>
      </c>
      <c r="B46" s="19"/>
      <c r="C46" s="11">
        <v>-684.5</v>
      </c>
      <c r="F46" s="26"/>
    </row>
    <row r="47" spans="1:6" x14ac:dyDescent="0.25">
      <c r="A47" s="19" t="s">
        <v>111</v>
      </c>
      <c r="B47" s="19"/>
      <c r="C47" s="15">
        <v>-72.8</v>
      </c>
      <c r="F47" s="26"/>
    </row>
    <row r="48" spans="1:6" x14ac:dyDescent="0.25">
      <c r="A48" s="19"/>
      <c r="B48" s="19"/>
      <c r="C48" s="9"/>
      <c r="F48" s="26"/>
    </row>
    <row r="49" spans="1:6" ht="5.25" customHeight="1" x14ac:dyDescent="0.25">
      <c r="A49" s="19"/>
      <c r="B49" s="19"/>
      <c r="C49" s="11">
        <v>0</v>
      </c>
      <c r="F49" s="26"/>
    </row>
    <row r="50" spans="1:6" x14ac:dyDescent="0.25">
      <c r="A50" s="20" t="s">
        <v>112</v>
      </c>
      <c r="B50" s="20"/>
      <c r="C50" s="12">
        <f>C41+C44+C45+C46+C47</f>
        <v>1326.2999999999995</v>
      </c>
      <c r="F50" s="26"/>
    </row>
    <row r="51" spans="1:6" ht="3" customHeight="1" x14ac:dyDescent="0.25">
      <c r="A51" s="19"/>
      <c r="B51" s="19"/>
      <c r="C51" s="11">
        <v>0</v>
      </c>
      <c r="F51" s="26"/>
    </row>
    <row r="52" spans="1:6" x14ac:dyDescent="0.25">
      <c r="A52" s="19" t="s">
        <v>72</v>
      </c>
      <c r="B52" s="19"/>
      <c r="C52" s="11">
        <v>0.7</v>
      </c>
      <c r="F52" s="26"/>
    </row>
    <row r="53" spans="1:6" ht="3" customHeight="1" x14ac:dyDescent="0.25">
      <c r="A53" s="19"/>
      <c r="B53" s="19"/>
      <c r="C53" s="11">
        <v>0</v>
      </c>
      <c r="F53" s="26"/>
    </row>
    <row r="54" spans="1:6" x14ac:dyDescent="0.25">
      <c r="A54" s="20" t="s">
        <v>113</v>
      </c>
      <c r="B54" s="20"/>
      <c r="C54" s="12">
        <f>C50+C52</f>
        <v>1326.9999999999995</v>
      </c>
      <c r="F54" s="26"/>
    </row>
    <row r="55" spans="1:6" ht="3" customHeight="1" x14ac:dyDescent="0.25">
      <c r="A55" s="19"/>
      <c r="B55" s="19"/>
      <c r="C55" s="11">
        <v>0</v>
      </c>
      <c r="F55" s="26"/>
    </row>
    <row r="56" spans="1:6" hidden="1" x14ac:dyDescent="0.25">
      <c r="A56" s="20" t="s">
        <v>73</v>
      </c>
      <c r="B56" s="20"/>
      <c r="C56" s="9">
        <v>0</v>
      </c>
      <c r="F56" s="26"/>
    </row>
    <row r="57" spans="1:6" ht="3" customHeight="1" x14ac:dyDescent="0.25">
      <c r="A57" s="19"/>
      <c r="B57" s="19"/>
      <c r="C57" s="11">
        <v>0</v>
      </c>
      <c r="F57" s="26"/>
    </row>
    <row r="58" spans="1:6" hidden="1" x14ac:dyDescent="0.25">
      <c r="A58" t="s">
        <v>74</v>
      </c>
      <c r="C58" s="11">
        <v>0</v>
      </c>
      <c r="F58" s="26"/>
    </row>
    <row r="59" spans="1:6" hidden="1" x14ac:dyDescent="0.25">
      <c r="A59" t="s">
        <v>75</v>
      </c>
      <c r="C59" s="11">
        <v>0</v>
      </c>
      <c r="F59" s="26"/>
    </row>
    <row r="60" spans="1:6" hidden="1" x14ac:dyDescent="0.25">
      <c r="A60" t="s">
        <v>76</v>
      </c>
      <c r="C60" s="11">
        <v>0</v>
      </c>
      <c r="F60" s="26"/>
    </row>
    <row r="61" spans="1:6" hidden="1" x14ac:dyDescent="0.25">
      <c r="A61" t="s">
        <v>77</v>
      </c>
      <c r="C61" s="11">
        <v>0</v>
      </c>
      <c r="F61" s="26"/>
    </row>
    <row r="62" spans="1:6" hidden="1" x14ac:dyDescent="0.25">
      <c r="A62" t="s">
        <v>78</v>
      </c>
      <c r="C62" s="11">
        <v>0</v>
      </c>
      <c r="F62" s="26"/>
    </row>
    <row r="63" spans="1:6" hidden="1" x14ac:dyDescent="0.25">
      <c r="A63" t="s">
        <v>79</v>
      </c>
      <c r="C63" s="11">
        <v>0</v>
      </c>
      <c r="F63" s="26"/>
    </row>
    <row r="64" spans="1:6" hidden="1" x14ac:dyDescent="0.25">
      <c r="A64" t="s">
        <v>80</v>
      </c>
      <c r="C64" s="11">
        <v>0</v>
      </c>
      <c r="F64" s="26"/>
    </row>
    <row r="65" spans="1:6" hidden="1" x14ac:dyDescent="0.25">
      <c r="A65" t="s">
        <v>81</v>
      </c>
      <c r="C65" s="11">
        <v>0</v>
      </c>
      <c r="F65" s="26"/>
    </row>
    <row r="66" spans="1:6" hidden="1" x14ac:dyDescent="0.25">
      <c r="A66" t="s">
        <v>82</v>
      </c>
      <c r="C66" s="11">
        <v>0</v>
      </c>
      <c r="F66" s="26"/>
    </row>
    <row r="67" spans="1:6" hidden="1" x14ac:dyDescent="0.25">
      <c r="A67" s="19" t="s">
        <v>83</v>
      </c>
      <c r="B67" s="19"/>
      <c r="C67" s="11">
        <v>0</v>
      </c>
      <c r="F67" s="26"/>
    </row>
    <row r="68" spans="1:6" hidden="1" x14ac:dyDescent="0.25">
      <c r="A68" s="19" t="s">
        <v>77</v>
      </c>
      <c r="B68" s="19"/>
      <c r="C68" s="11">
        <v>0</v>
      </c>
      <c r="F68" s="26"/>
    </row>
    <row r="69" spans="1:6" hidden="1" x14ac:dyDescent="0.25">
      <c r="A69" t="s">
        <v>84</v>
      </c>
      <c r="C69" s="11">
        <v>0</v>
      </c>
      <c r="F69" s="26"/>
    </row>
    <row r="70" spans="1:6" hidden="1" x14ac:dyDescent="0.25">
      <c r="A70" s="19" t="s">
        <v>78</v>
      </c>
      <c r="B70" s="19"/>
      <c r="C70" s="11">
        <v>0</v>
      </c>
      <c r="F70" s="26"/>
    </row>
    <row r="71" spans="1:6" hidden="1" x14ac:dyDescent="0.25">
      <c r="A71" s="19" t="s">
        <v>85</v>
      </c>
      <c r="B71" s="19"/>
      <c r="C71" s="11">
        <v>0</v>
      </c>
      <c r="F71" s="26"/>
    </row>
    <row r="72" spans="1:6" hidden="1" x14ac:dyDescent="0.25">
      <c r="A72" t="s">
        <v>86</v>
      </c>
      <c r="C72" s="11">
        <v>0</v>
      </c>
      <c r="F72" s="26"/>
    </row>
    <row r="73" spans="1:6" ht="3" customHeight="1" x14ac:dyDescent="0.25">
      <c r="C73" s="11">
        <v>0</v>
      </c>
      <c r="F73" s="26"/>
    </row>
    <row r="74" spans="1:6" ht="15.75" thickBot="1" x14ac:dyDescent="0.3">
      <c r="A74" s="6" t="s">
        <v>87</v>
      </c>
      <c r="B74" s="6"/>
      <c r="C74" s="23">
        <f>C54</f>
        <v>1326.9999999999995</v>
      </c>
      <c r="F74" s="26"/>
    </row>
    <row r="75" spans="1:6" ht="3" customHeight="1" thickTop="1" x14ac:dyDescent="0.25">
      <c r="C75" s="11">
        <v>0</v>
      </c>
      <c r="F75" s="26"/>
    </row>
    <row r="76" spans="1:6" hidden="1" x14ac:dyDescent="0.25">
      <c r="A76" s="19" t="s">
        <v>88</v>
      </c>
      <c r="B76" s="19"/>
      <c r="C76" s="11">
        <v>0</v>
      </c>
      <c r="F76" s="26"/>
    </row>
    <row r="77" spans="1:6" hidden="1" x14ac:dyDescent="0.25">
      <c r="A77" s="19" t="s">
        <v>89</v>
      </c>
      <c r="B77" s="19"/>
      <c r="C77" s="11">
        <v>0</v>
      </c>
      <c r="F77" s="26"/>
    </row>
    <row r="78" spans="1:6" hidden="1" x14ac:dyDescent="0.25">
      <c r="A78" t="s">
        <v>90</v>
      </c>
      <c r="C78" s="11">
        <v>0</v>
      </c>
      <c r="F78" s="26"/>
    </row>
    <row r="79" spans="1:6" hidden="1" x14ac:dyDescent="0.25">
      <c r="A79" s="19" t="s">
        <v>91</v>
      </c>
      <c r="B79" s="19"/>
      <c r="C79" s="11">
        <v>0</v>
      </c>
      <c r="F79" s="26"/>
    </row>
    <row r="80" spans="1:6" hidden="1" x14ac:dyDescent="0.25">
      <c r="A80" s="19" t="s">
        <v>89</v>
      </c>
      <c r="B80" s="19"/>
      <c r="C80" s="11">
        <v>0</v>
      </c>
      <c r="F80" s="26"/>
    </row>
    <row r="81" spans="1:6" hidden="1" x14ac:dyDescent="0.25">
      <c r="A81" t="s">
        <v>90</v>
      </c>
      <c r="C81" s="11">
        <v>0</v>
      </c>
      <c r="F81" s="26"/>
    </row>
    <row r="82" spans="1:6" x14ac:dyDescent="0.25">
      <c r="F82" s="26"/>
    </row>
    <row r="83" spans="1:6" x14ac:dyDescent="0.25">
      <c r="F83" s="26"/>
    </row>
    <row r="84" spans="1:6" x14ac:dyDescent="0.25">
      <c r="F84" s="26"/>
    </row>
    <row r="85" spans="1:6" x14ac:dyDescent="0.25">
      <c r="F85" s="26"/>
    </row>
    <row r="86" spans="1:6" x14ac:dyDescent="0.25">
      <c r="F86" s="26"/>
    </row>
    <row r="87" spans="1:6" x14ac:dyDescent="0.25">
      <c r="F87" s="26"/>
    </row>
    <row r="88" spans="1:6" x14ac:dyDescent="0.25">
      <c r="F88" s="26"/>
    </row>
    <row r="89" spans="1:6" x14ac:dyDescent="0.25">
      <c r="F89" s="26"/>
    </row>
    <row r="90" spans="1:6" x14ac:dyDescent="0.25">
      <c r="F90" s="26"/>
    </row>
    <row r="91" spans="1:6" x14ac:dyDescent="0.25">
      <c r="F91" s="26"/>
    </row>
    <row r="92" spans="1:6" x14ac:dyDescent="0.25">
      <c r="F92" s="26"/>
    </row>
    <row r="93" spans="1:6" x14ac:dyDescent="0.25">
      <c r="F93" s="26"/>
    </row>
    <row r="94" spans="1:6" x14ac:dyDescent="0.25">
      <c r="F94" s="26"/>
    </row>
    <row r="95" spans="1:6" x14ac:dyDescent="0.25">
      <c r="F95" s="26"/>
    </row>
    <row r="96" spans="1:6" x14ac:dyDescent="0.25">
      <c r="F96" s="26"/>
    </row>
    <row r="97" spans="6:6" x14ac:dyDescent="0.25">
      <c r="F97" s="26"/>
    </row>
    <row r="98" spans="6:6" x14ac:dyDescent="0.25">
      <c r="F98" s="26"/>
    </row>
    <row r="99" spans="6:6" x14ac:dyDescent="0.25">
      <c r="F99" s="26"/>
    </row>
    <row r="100" spans="6:6" x14ac:dyDescent="0.25">
      <c r="F100" s="26"/>
    </row>
    <row r="101" spans="6:6" x14ac:dyDescent="0.25">
      <c r="F101" s="26"/>
    </row>
    <row r="102" spans="6:6" x14ac:dyDescent="0.25">
      <c r="F102" s="26"/>
    </row>
    <row r="103" spans="6:6" x14ac:dyDescent="0.25">
      <c r="F103" s="26"/>
    </row>
    <row r="104" spans="6:6" x14ac:dyDescent="0.25">
      <c r="F104" s="26"/>
    </row>
    <row r="105" spans="6:6" x14ac:dyDescent="0.25">
      <c r="F105" s="26"/>
    </row>
    <row r="106" spans="6:6" x14ac:dyDescent="0.25">
      <c r="F106" s="26"/>
    </row>
    <row r="107" spans="6:6" x14ac:dyDescent="0.25">
      <c r="F107" s="26"/>
    </row>
    <row r="108" spans="6:6" x14ac:dyDescent="0.25">
      <c r="F108" s="26"/>
    </row>
    <row r="109" spans="6:6" x14ac:dyDescent="0.25">
      <c r="F109" s="26"/>
    </row>
    <row r="110" spans="6:6" x14ac:dyDescent="0.25">
      <c r="F110" s="26"/>
    </row>
    <row r="111" spans="6:6" x14ac:dyDescent="0.25">
      <c r="F111" s="26"/>
    </row>
    <row r="112" spans="6:6" x14ac:dyDescent="0.25">
      <c r="F112" s="26"/>
    </row>
  </sheetData>
  <pageMargins left="0.7" right="0.7" top="0.75" bottom="0.75" header="0.3" footer="0.3"/>
  <pageSetup scale="85" orientation="portrait" r:id="rId1"/>
  <ignoredErrors>
    <ignoredError sqref="C6" formulaRange="1"/>
  </ignoredErrors>
  <drawing r:id="rId2"/>
</worksheet>
</file>

<file path=docMetadata/LabelInfo.xml><?xml version="1.0" encoding="utf-8"?>
<clbl:labelList xmlns:clbl="http://schemas.microsoft.com/office/2020/mipLabelMetadata">
  <clbl:label id="{5a43dc9b-f50d-45cd-83e7-63e343ebd37a}" enabled="0" method="" siteId="{5a43dc9b-f50d-45cd-83e7-63e343ebd37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2025-03-11T00:01:32Z</cp:lastPrinted>
  <dcterms:created xsi:type="dcterms:W3CDTF">2015-01-08T22:22:21Z</dcterms:created>
  <dcterms:modified xsi:type="dcterms:W3CDTF">2025-03-11T00:02:31Z</dcterms:modified>
</cp:coreProperties>
</file>