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13_ncr:1_{2CB0F4FD-9237-41C3-AED5-5D968129972D}" xr6:coauthVersionLast="47" xr6:coauthVersionMax="47" xr10:uidLastSave="{00000000-0000-0000-0000-000000000000}"/>
  <bookViews>
    <workbookView xWindow="-120" yWindow="-120" windowWidth="20730" windowHeight="11160" xr2:uid="{29520D08-EAA5-4C7A-98A0-D81942CEAAA2}"/>
  </bookViews>
  <sheets>
    <sheet name="E. S. Financiera MILES" sheetId="1" r:id="rId1"/>
  </sheets>
  <definedNames>
    <definedName name="_xlnm.Print_Area" localSheetId="0">'E. S. Financiera MILES'!$B$1:$F$119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" l="1"/>
  <c r="D97" i="1"/>
  <c r="F82" i="1"/>
  <c r="D82" i="1"/>
  <c r="F76" i="1"/>
  <c r="D76" i="1"/>
  <c r="F31" i="1"/>
  <c r="D31" i="1"/>
  <c r="D40" i="1" s="1"/>
  <c r="F18" i="1"/>
  <c r="D18" i="1"/>
  <c r="F51" i="1"/>
  <c r="D51" i="1"/>
  <c r="D49" i="1"/>
  <c r="F44" i="1"/>
  <c r="F49" i="1"/>
  <c r="F46" i="1"/>
  <c r="D46" i="1"/>
  <c r="D44" i="1"/>
  <c r="F40" i="1"/>
  <c r="D89" i="1" l="1"/>
  <c r="D93" i="1" s="1"/>
  <c r="D102" i="1" s="1"/>
  <c r="D108" i="1" s="1"/>
  <c r="D110" i="1" s="1"/>
  <c r="F89" i="1"/>
  <c r="F93" i="1" s="1"/>
  <c r="F102" i="1" s="1"/>
  <c r="F108" i="1" s="1"/>
  <c r="F110" i="1" s="1"/>
  <c r="F53" i="1"/>
  <c r="F54" i="1" s="1"/>
  <c r="D53" i="1"/>
  <c r="D54" i="1" s="1"/>
  <c r="D28" i="1"/>
  <c r="F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tc={ABFE5721-F300-4346-B50F-FB08713B7F75}</author>
  </authors>
  <commentList>
    <comment ref="D93" authorId="0" shapeId="0" xr:uid="{ABFE5721-F300-4346-B50F-FB08713B7F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He restado 0.1 por conversión a miles para que cuadre con ER</t>
      </text>
    </comment>
  </commentList>
</comments>
</file>

<file path=xl/sharedStrings.xml><?xml version="1.0" encoding="utf-8"?>
<sst xmlns="http://schemas.openxmlformats.org/spreadsheetml/2006/main" count="82" uniqueCount="80">
  <si>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</si>
  <si>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</si>
  <si>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</si>
  <si>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</si>
  <si>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</si>
  <si>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</si>
  <si>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</si>
  <si>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</si>
  <si>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</si>
  <si>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</si>
  <si>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</si>
  <si>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</si>
  <si>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</si>
  <si>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</si>
  <si>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</si>
  <si>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</si>
  <si>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</si>
  <si>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</si>
  <si>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</si>
  <si>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</si>
  <si>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</si>
  <si>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</si>
  <si>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</si>
  <si>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</si>
  <si>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</si>
  <si>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</si>
  <si>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</si>
  <si>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</si>
  <si>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</si>
  <si>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</si>
  <si>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</si>
  <si>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</si>
  <si>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</si>
  <si>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</si>
  <si>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</si>
  <si>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</si>
  <si>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</si>
  <si>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</si>
  <si>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</si>
  <si>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</si>
  <si>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</si>
  <si>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</si>
  <si>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</si>
  <si>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2025</t>
  </si>
  <si>
    <t>2024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</si>
  <si>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</si>
  <si>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</si>
  <si>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</si>
  <si>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</si>
  <si>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</si>
  <si>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</si>
  <si>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</si>
  <si>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</si>
  <si>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</si>
  <si>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</si>
  <si>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</si>
  <si>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</si>
  <si>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</si>
  <si>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Ganancia o (pérdida) por reversiones de deterioro de valor de activos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</si>
  <si>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</si>
  <si>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</si>
  <si>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</si>
  <si>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</si>
  <si>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</si>
  <si>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</si>
  <si>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</si>
  <si>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</si>
  <si>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</si>
  <si>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</si>
  <si>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</si>
  <si>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Utilidad antes de impuestos</t>
  </si>
  <si>
    <t>Gastos por impuestos sobre las ganancias</t>
  </si>
  <si>
    <t>Utilidad del ejercicio</t>
  </si>
  <si>
    <t xml:space="preserve">     A valor Razonable con cambio en resultado </t>
  </si>
  <si>
    <t>Instrumentos Financieros Restringidos</t>
  </si>
  <si>
    <t xml:space="preserve">     Operaciones con Pacto de Retrocompra</t>
  </si>
  <si>
    <t>AL 29 DE FEBRERO DE 2025 Y  2024</t>
  </si>
  <si>
    <t>Ganancia o (pérdida) por reversión de deterioro de valor por propiedades y equipo, neta</t>
  </si>
  <si>
    <t>Gastos por provisiones</t>
  </si>
  <si>
    <t>DEL 01 DE ENERO AL 29 DE FEBRERO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</si>
</sst>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0_);_(&quot;$&quot;* \(#,##0.0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44" fontId="0" fillId="0" borderId="0" xfId="2" applyFont="1"/>
    <xf numFmtId="165" fontId="1" fillId="0" borderId="0" xfId="1" applyNumberFormat="1"/>
    <xf numFmtId="167" fontId="0" fillId="0" borderId="0" xfId="2" applyNumberFormat="1" applyFont="1"/>
    <xf numFmtId="168" fontId="1" fillId="0" borderId="0" xfId="1" applyNumberFormat="1"/>
    <xf numFmtId="0" fontId="7" fillId="0" borderId="0" xfId="1" applyFont="1" applyAlignment="1">
      <alignment vertical="center" wrapText="1"/>
    </xf>
    <xf numFmtId="44" fontId="7" fillId="0" borderId="0" xfId="2" applyFont="1"/>
    <xf numFmtId="170" fontId="1" fillId="0" borderId="0" xfId="1" applyNumberForma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vertical="center" wrapText="1"/>
    </xf>
    <xf numFmtId="164" fontId="1" fillId="0" borderId="0" xfId="1" applyNumberFormat="1"/>
    <xf numFmtId="166" fontId="1" fillId="0" borderId="0" xfId="1" applyNumberFormat="1"/>
    <xf numFmtId="49" fontId="7" fillId="0" borderId="0" xfId="1" applyNumberFormat="1" applyFont="1" applyAlignment="1">
      <alignment horizontal="center" vertical="center"/>
    </xf>
    <xf numFmtId="167" fontId="7" fillId="0" borderId="3" xfId="1" applyNumberFormat="1" applyFont="1" applyBorder="1"/>
    <xf numFmtId="171" fontId="1" fillId="0" borderId="0" xfId="1" applyNumberFormat="1"/>
    <xf numFmtId="171" fontId="7" fillId="0" borderId="0" xfId="1" applyNumberFormat="1" applyFont="1"/>
    <xf numFmtId="165" fontId="7" fillId="0" borderId="4" xfId="1" applyNumberFormat="1" applyFont="1" applyBorder="1"/>
    <xf numFmtId="0" fontId="8" fillId="0" borderId="0" xfId="1" applyFont="1" applyAlignment="1">
      <alignment vertical="top" wrapText="1"/>
    </xf>
    <xf numFmtId="171" fontId="7" fillId="0" borderId="3" xfId="1" applyNumberFormat="1" applyFont="1" applyBorder="1"/>
    <xf numFmtId="0" fontId="1" fillId="0" borderId="0" xfId="1" applyAlignment="1">
      <alignment vertical="top" wrapText="1"/>
    </xf>
    <xf numFmtId="171" fontId="1" fillId="0" borderId="1" xfId="1" applyNumberFormat="1" applyBorder="1"/>
    <xf numFmtId="171" fontId="7" fillId="0" borderId="2" xfId="1" applyNumberFormat="1" applyFont="1" applyBorder="1"/>
    <xf numFmtId="164" fontId="10" fillId="0" borderId="0" xfId="1" applyNumberFormat="1" applyFont="1"/>
    <xf numFmtId="164" fontId="11" fillId="0" borderId="0" xfId="1" applyNumberFormat="1" applyFont="1"/>
    <xf numFmtId="169" fontId="11" fillId="0" borderId="0" xfId="1" applyNumberFormat="1" applyFont="1"/>
    <xf numFmtId="164" fontId="10" fillId="0" borderId="2" xfId="1" applyNumberFormat="1" applyFont="1" applyBorder="1"/>
    <xf numFmtId="164" fontId="12" fillId="0" borderId="0" xfId="1" applyNumberFormat="1" applyFont="1"/>
    <xf numFmtId="164" fontId="10" fillId="0" borderId="3" xfId="1" applyNumberFormat="1" applyFont="1" applyBorder="1"/>
    <xf numFmtId="0" fontId="13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top" wrapText="1"/>
    </xf>
    <xf numFmtId="171" fontId="1" fillId="0" borderId="0" xfId="1" applyNumberFormat="1" applyAlignment="1">
      <alignment horizontal="right"/>
    </xf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F475951A-F035-4633-9DA2-FD0F63A8CE89}"/>
    <cellStyle name="Normal" xfId="0" builtinId="0"/>
    <cellStyle name="Normal 2" xfId="1" xr:uid="{860F766A-371B-4940-9EA3-3778567E4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56</xdr:row>
      <xdr:rowOff>0</xdr:rowOff>
    </xdr:from>
    <xdr:to>
      <xdr:col>2</xdr:col>
      <xdr:colOff>1685924</xdr:colOff>
      <xdr:row>58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99AABA-740A-4455-9DAF-9D3BCBFB1FA6}"/>
            </a:ext>
          </a:extLst>
        </xdr:cNvPr>
        <xdr:cNvSpPr txBox="1"/>
      </xdr:nvSpPr>
      <xdr:spPr>
        <a:xfrm>
          <a:off x="685800" y="1050607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56</xdr:row>
      <xdr:rowOff>0</xdr:rowOff>
    </xdr:from>
    <xdr:to>
      <xdr:col>3</xdr:col>
      <xdr:colOff>257175</xdr:colOff>
      <xdr:row>60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F89E1B-324B-4943-94D5-AF5503A9C29D}"/>
            </a:ext>
          </a:extLst>
        </xdr:cNvPr>
        <xdr:cNvSpPr txBox="1"/>
      </xdr:nvSpPr>
      <xdr:spPr>
        <a:xfrm>
          <a:off x="3419475" y="1050607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56</xdr:row>
      <xdr:rowOff>1</xdr:rowOff>
    </xdr:from>
    <xdr:to>
      <xdr:col>5</xdr:col>
      <xdr:colOff>1133476</xdr:colOff>
      <xdr:row>59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4E1A6D7-4C6E-4113-8108-B58AF3E23A71}"/>
            </a:ext>
          </a:extLst>
        </xdr:cNvPr>
        <xdr:cNvSpPr txBox="1"/>
      </xdr:nvSpPr>
      <xdr:spPr>
        <a:xfrm>
          <a:off x="6191250" y="1050607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55</xdr:row>
      <xdr:rowOff>152400</xdr:rowOff>
    </xdr:from>
    <xdr:to>
      <xdr:col>2</xdr:col>
      <xdr:colOff>1619250</xdr:colOff>
      <xdr:row>55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871F700-3784-4239-A984-93EF4FAE0F60}"/>
            </a:ext>
          </a:extLst>
        </xdr:cNvPr>
        <xdr:cNvCxnSpPr/>
      </xdr:nvCxnSpPr>
      <xdr:spPr bwMode="auto">
        <a:xfrm>
          <a:off x="71437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19050</xdr:colOff>
      <xdr:row>1</xdr:row>
      <xdr:rowOff>161925</xdr:rowOff>
    </xdr:from>
    <xdr:to>
      <xdr:col>2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47168E64-2455-4D18-81D7-E41395916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781050</xdr:colOff>
      <xdr:row>55</xdr:row>
      <xdr:rowOff>152400</xdr:rowOff>
    </xdr:from>
    <xdr:to>
      <xdr:col>5</xdr:col>
      <xdr:colOff>1066800</xdr:colOff>
      <xdr:row>55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C027206-978C-4E3E-AC72-BD3F84181C06}"/>
            </a:ext>
          </a:extLst>
        </xdr:cNvPr>
        <xdr:cNvCxnSpPr/>
      </xdr:nvCxnSpPr>
      <xdr:spPr bwMode="auto">
        <a:xfrm>
          <a:off x="625792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55</xdr:row>
      <xdr:rowOff>152400</xdr:rowOff>
    </xdr:from>
    <xdr:to>
      <xdr:col>3</xdr:col>
      <xdr:colOff>57150</xdr:colOff>
      <xdr:row>55</xdr:row>
      <xdr:rowOff>152400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C93C2FD-66EE-4415-89E2-E54FD64D5944}"/>
            </a:ext>
          </a:extLst>
        </xdr:cNvPr>
        <xdr:cNvCxnSpPr/>
      </xdr:nvCxnSpPr>
      <xdr:spPr bwMode="auto">
        <a:xfrm>
          <a:off x="3581400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38100</xdr:colOff>
      <xdr:row>65</xdr:row>
      <xdr:rowOff>38100</xdr:rowOff>
    </xdr:from>
    <xdr:to>
      <xdr:col>2</xdr:col>
      <xdr:colOff>3172605</xdr:colOff>
      <xdr:row>68</xdr:row>
      <xdr:rowOff>145208</xdr:rowOff>
    </xdr:to>
    <xdr:pic>
      <xdr:nvPicPr>
        <xdr:cNvPr id="17" name="Imagen 16" descr="Icono&#10;&#10;Descripción generada automáticamente">
          <a:extLst>
            <a:ext uri="{FF2B5EF4-FFF2-40B4-BE49-F238E27FC236}">
              <a16:creationId xmlns:a16="http://schemas.microsoft.com/office/drawing/2014/main" id="{DC795E7F-6FCF-4619-8511-F44B3A198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466725</xdr:colOff>
      <xdr:row>115</xdr:row>
      <xdr:rowOff>0</xdr:rowOff>
    </xdr:from>
    <xdr:to>
      <xdr:col>2</xdr:col>
      <xdr:colOff>1685924</xdr:colOff>
      <xdr:row>117</xdr:row>
      <xdr:rowOff>142875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562C62C-0512-4CAB-A43A-AF5C2488D27D}"/>
            </a:ext>
          </a:extLst>
        </xdr:cNvPr>
        <xdr:cNvSpPr txBox="1"/>
      </xdr:nvSpPr>
      <xdr:spPr>
        <a:xfrm>
          <a:off x="685800" y="991552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115</xdr:row>
      <xdr:rowOff>0</xdr:rowOff>
    </xdr:from>
    <xdr:to>
      <xdr:col>3</xdr:col>
      <xdr:colOff>257175</xdr:colOff>
      <xdr:row>119</xdr:row>
      <xdr:rowOff>9525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EA1F9F5-5906-405C-A66D-126627D9686C}"/>
            </a:ext>
          </a:extLst>
        </xdr:cNvPr>
        <xdr:cNvSpPr txBox="1"/>
      </xdr:nvSpPr>
      <xdr:spPr>
        <a:xfrm>
          <a:off x="3419475" y="991552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115</xdr:row>
      <xdr:rowOff>1</xdr:rowOff>
    </xdr:from>
    <xdr:to>
      <xdr:col>5</xdr:col>
      <xdr:colOff>1133476</xdr:colOff>
      <xdr:row>118</xdr:row>
      <xdr:rowOff>47625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EAE4AE1-DC7C-4FB2-8B13-A3EB5FECA442}"/>
            </a:ext>
          </a:extLst>
        </xdr:cNvPr>
        <xdr:cNvSpPr txBox="1"/>
      </xdr:nvSpPr>
      <xdr:spPr>
        <a:xfrm>
          <a:off x="6191250" y="991552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114</xdr:row>
      <xdr:rowOff>152400</xdr:rowOff>
    </xdr:from>
    <xdr:to>
      <xdr:col>2</xdr:col>
      <xdr:colOff>1619250</xdr:colOff>
      <xdr:row>114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FA1EA32-1921-4B5F-88F9-68427F8DB7BB}"/>
            </a:ext>
          </a:extLst>
        </xdr:cNvPr>
        <xdr:cNvCxnSpPr/>
      </xdr:nvCxnSpPr>
      <xdr:spPr bwMode="auto">
        <a:xfrm>
          <a:off x="71437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781050</xdr:colOff>
      <xdr:row>114</xdr:row>
      <xdr:rowOff>152400</xdr:rowOff>
    </xdr:from>
    <xdr:to>
      <xdr:col>5</xdr:col>
      <xdr:colOff>1066800</xdr:colOff>
      <xdr:row>114</xdr:row>
      <xdr:rowOff>152400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9DE349B0-59E4-48E4-8104-F9474E507FE8}"/>
            </a:ext>
          </a:extLst>
        </xdr:cNvPr>
        <xdr:cNvCxnSpPr/>
      </xdr:nvCxnSpPr>
      <xdr:spPr bwMode="auto">
        <a:xfrm>
          <a:off x="625792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114</xdr:row>
      <xdr:rowOff>152400</xdr:rowOff>
    </xdr:from>
    <xdr:to>
      <xdr:col>3</xdr:col>
      <xdr:colOff>57150</xdr:colOff>
      <xdr:row>114</xdr:row>
      <xdr:rowOff>152400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4885918-88DE-4516-A201-368C67B74165}"/>
            </a:ext>
          </a:extLst>
        </xdr:cNvPr>
        <xdr:cNvCxnSpPr/>
      </xdr:nvCxnSpPr>
      <xdr:spPr bwMode="auto">
        <a:xfrm>
          <a:off x="3581400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Noemy Carballo de Pinto" id="{AFB67E44-0071-4D98-891E-85DC1C0BEAD6}" userId="S::jennifer.carballo@hipotecario.com.sv::5e04ea30-1972-4174-934b-b1a094aa120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3" dT="2025-01-10T15:15:34.96" personId="{AFB67E44-0071-4D98-891E-85DC1C0BEAD6}" id="{ABFE5721-F300-4346-B50F-FB08713B7F75}">
    <text>He restado 0.1 por conversión a miles para que cuadre con 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E639-D3D6-4597-A2AE-9B2AC17D487D}">
  <sheetPr>
    <tabColor rgb="FF0070C0"/>
  </sheetPr>
  <dimension ref="B1:N113"/>
  <sheetViews>
    <sheetView showGridLines="0" tabSelected="1" topLeftCell="A99" zoomScaleNormal="100" workbookViewId="0"/>
  </sheetViews>
  <sheetFormatPr baseColWidth="10" defaultRowHeight="12.75" x14ac:dyDescent="0.2"/>
  <cols>
    <col min="1" max="1" width="3.28515625" style="1" customWidth="1"/>
    <col min="2" max="2" width="12.42578125" style="1" customWidth="1"/>
    <col min="3" max="3" width="66.42578125" style="1" customWidth="1"/>
    <col min="4" max="4" width="18.85546875" style="1" customWidth="1"/>
    <col min="5" max="5" width="6.140625" style="1" customWidth="1"/>
    <col min="6" max="6" width="17.5703125" style="1" customWidth="1"/>
    <col min="7" max="7" width="11.42578125" style="1"/>
    <col min="8" max="8" width="13.85546875" style="1" bestFit="1" customWidth="1"/>
    <col min="9" max="16384" width="11.42578125" style="1"/>
  </cols>
  <sheetData>
    <row r="1" spans="2:10" ht="14.25" x14ac:dyDescent="0.2">
      <c r="G1" s="2"/>
      <c r="H1" s="2"/>
      <c r="I1" s="2"/>
    </row>
    <row r="2" spans="2:10" ht="14.25" x14ac:dyDescent="0.2">
      <c r="G2" s="2"/>
      <c r="H2" s="2"/>
      <c r="I2" s="2"/>
    </row>
    <row r="3" spans="2:10" ht="14.25" x14ac:dyDescent="0.2">
      <c r="G3" s="2"/>
      <c r="H3" s="2"/>
      <c r="I3" s="2"/>
    </row>
    <row r="4" spans="2:10" ht="14.25" x14ac:dyDescent="0.2">
      <c r="G4" s="2"/>
      <c r="H4" s="2"/>
      <c r="I4" s="2"/>
    </row>
    <row r="5" spans="2:10" ht="14.25" x14ac:dyDescent="0.2">
      <c r="G5" s="2"/>
      <c r="H5" s="2"/>
      <c r="I5" s="2"/>
    </row>
    <row r="6" spans="2:10" ht="18.75" x14ac:dyDescent="0.3">
      <c r="B6" s="3"/>
      <c r="C6" s="4" t="s">
        <v>0</v>
      </c>
      <c r="D6" s="5"/>
    </row>
    <row r="7" spans="2:10" ht="18.75" x14ac:dyDescent="0.3">
      <c r="B7" s="3"/>
      <c r="C7" s="6" t="s">
        <v>1</v>
      </c>
      <c r="D7" s="5"/>
    </row>
    <row r="8" spans="2:10" ht="18.75" customHeight="1" x14ac:dyDescent="0.3">
      <c r="B8" s="3"/>
      <c r="C8" s="8" t="s">
        <v>76</v>
      </c>
      <c r="D8" s="5"/>
    </row>
    <row r="9" spans="2:10" ht="15" customHeight="1" x14ac:dyDescent="0.2">
      <c r="C9" s="9" t="s">
        <v>2</v>
      </c>
      <c r="D9" s="10"/>
      <c r="E9" s="10"/>
      <c r="F9" s="10"/>
      <c r="G9" s="7"/>
      <c r="H9" s="7"/>
      <c r="I9" s="7"/>
      <c r="J9" s="7"/>
    </row>
    <row r="10" spans="2:10" x14ac:dyDescent="0.2">
      <c r="G10" s="11"/>
      <c r="H10" s="11"/>
      <c r="I10" s="11"/>
      <c r="J10" s="11"/>
    </row>
    <row r="11" spans="2:10" ht="15" customHeight="1" x14ac:dyDescent="0.2">
      <c r="C11" s="11" t="s">
        <v>3</v>
      </c>
      <c r="D11" s="12">
        <v>2025</v>
      </c>
      <c r="E11" s="12"/>
      <c r="F11" s="12">
        <v>2024</v>
      </c>
      <c r="G11" s="11"/>
      <c r="I11" s="11"/>
    </row>
    <row r="12" spans="2:10" ht="15" customHeight="1" x14ac:dyDescent="0.25">
      <c r="C12" s="11" t="s">
        <v>4</v>
      </c>
      <c r="D12" s="35">
        <v>353712.97230000002</v>
      </c>
      <c r="E12" s="36"/>
      <c r="F12" s="35">
        <v>308614.38097999996</v>
      </c>
      <c r="H12" s="15"/>
      <c r="I12" s="16"/>
    </row>
    <row r="13" spans="2:10" ht="15" customHeight="1" x14ac:dyDescent="0.25">
      <c r="C13" s="11" t="s">
        <v>5</v>
      </c>
      <c r="D13" s="35">
        <v>860556.10143000004</v>
      </c>
      <c r="E13" s="36"/>
      <c r="F13" s="35">
        <v>911280.39431</v>
      </c>
      <c r="H13" s="15"/>
      <c r="I13" s="16"/>
    </row>
    <row r="14" spans="2:10" ht="15" customHeight="1" x14ac:dyDescent="0.25">
      <c r="C14" s="1" t="s">
        <v>73</v>
      </c>
      <c r="D14" s="35">
        <v>0</v>
      </c>
      <c r="E14" s="36"/>
      <c r="F14" s="36">
        <v>0</v>
      </c>
      <c r="H14" s="15"/>
      <c r="I14" s="16"/>
    </row>
    <row r="15" spans="2:10" ht="15" customHeight="1" x14ac:dyDescent="0.25">
      <c r="C15" s="1" t="s">
        <v>6</v>
      </c>
      <c r="D15" s="36">
        <v>851669.75662</v>
      </c>
      <c r="E15" s="36"/>
      <c r="F15" s="36">
        <v>899886.98560999997</v>
      </c>
      <c r="H15" s="15"/>
      <c r="I15" s="16"/>
    </row>
    <row r="16" spans="2:10" ht="15" customHeight="1" x14ac:dyDescent="0.25">
      <c r="C16" s="1" t="s">
        <v>7</v>
      </c>
      <c r="D16" s="36">
        <v>8886.3448100000005</v>
      </c>
      <c r="E16" s="36"/>
      <c r="F16" s="36">
        <v>11393.4087</v>
      </c>
      <c r="H16" s="15"/>
      <c r="I16" s="16"/>
    </row>
    <row r="17" spans="2:9" ht="15" customHeight="1" x14ac:dyDescent="0.25">
      <c r="C17" s="11" t="s">
        <v>74</v>
      </c>
      <c r="D17" s="35">
        <v>0</v>
      </c>
      <c r="E17" s="36"/>
      <c r="F17" s="35">
        <v>0</v>
      </c>
      <c r="H17" s="15"/>
      <c r="I17" s="16"/>
    </row>
    <row r="18" spans="2:9" ht="15" customHeight="1" x14ac:dyDescent="0.25">
      <c r="C18" s="1" t="s">
        <v>8</v>
      </c>
      <c r="D18" s="35">
        <f>D19+D20+D21+D22</f>
        <v>1025894.1181799999</v>
      </c>
      <c r="E18" s="36"/>
      <c r="F18" s="35">
        <f>F19+F20+F21+F22</f>
        <v>1022761.0712000001</v>
      </c>
      <c r="H18" s="15"/>
      <c r="I18" s="16"/>
    </row>
    <row r="19" spans="2:9" ht="15" customHeight="1" x14ac:dyDescent="0.25">
      <c r="C19" s="1" t="s">
        <v>9</v>
      </c>
      <c r="D19" s="36">
        <v>88322.158439999999</v>
      </c>
      <c r="E19" s="36"/>
      <c r="F19" s="36">
        <v>70345.759969999999</v>
      </c>
      <c r="H19" s="15"/>
      <c r="I19" s="16"/>
    </row>
    <row r="20" spans="2:9" ht="15" customHeight="1" x14ac:dyDescent="0.25">
      <c r="C20" s="1" t="s">
        <v>10</v>
      </c>
      <c r="D20" s="36">
        <v>944951.04779999994</v>
      </c>
      <c r="E20" s="36"/>
      <c r="F20" s="36">
        <v>963124.41472</v>
      </c>
      <c r="H20" s="15"/>
      <c r="I20" s="16"/>
    </row>
    <row r="21" spans="2:9" ht="15" customHeight="1" x14ac:dyDescent="0.25">
      <c r="C21" s="1" t="s">
        <v>11</v>
      </c>
      <c r="D21" s="36">
        <v>37536.383430000002</v>
      </c>
      <c r="E21" s="36"/>
      <c r="F21" s="36">
        <v>26638.596539999999</v>
      </c>
      <c r="H21" s="15"/>
      <c r="I21" s="16"/>
    </row>
    <row r="22" spans="2:9" ht="15" customHeight="1" x14ac:dyDescent="0.25">
      <c r="C22" s="1" t="s">
        <v>12</v>
      </c>
      <c r="D22" s="37">
        <v>-44915.471490000004</v>
      </c>
      <c r="E22" s="36"/>
      <c r="F22" s="37">
        <v>-37347.70003</v>
      </c>
      <c r="H22" s="15"/>
      <c r="I22" s="16"/>
    </row>
    <row r="23" spans="2:9" ht="15" customHeight="1" x14ac:dyDescent="0.25">
      <c r="C23" s="11" t="s">
        <v>13</v>
      </c>
      <c r="D23" s="35">
        <v>15689.216179999999</v>
      </c>
      <c r="E23" s="36"/>
      <c r="F23" s="35">
        <v>11857.090310000001</v>
      </c>
      <c r="H23" s="15"/>
      <c r="I23" s="16"/>
    </row>
    <row r="24" spans="2:9" ht="15" customHeight="1" x14ac:dyDescent="0.25">
      <c r="C24" s="11" t="s">
        <v>14</v>
      </c>
      <c r="D24" s="35">
        <v>22979.921279999999</v>
      </c>
      <c r="E24" s="36"/>
      <c r="F24" s="35">
        <v>16956.403030000001</v>
      </c>
      <c r="H24" s="15"/>
      <c r="I24" s="16"/>
    </row>
    <row r="25" spans="2:9" ht="15" customHeight="1" x14ac:dyDescent="0.25">
      <c r="C25" s="11" t="s">
        <v>15</v>
      </c>
      <c r="D25" s="35">
        <v>7719.6322299999993</v>
      </c>
      <c r="E25" s="36"/>
      <c r="F25" s="35">
        <v>7275.0804999999991</v>
      </c>
      <c r="H25" s="15"/>
      <c r="I25" s="16"/>
    </row>
    <row r="26" spans="2:9" ht="15" customHeight="1" x14ac:dyDescent="0.25">
      <c r="C26" s="11" t="s">
        <v>16</v>
      </c>
      <c r="D26" s="35">
        <v>114.28</v>
      </c>
      <c r="E26" s="36"/>
      <c r="F26" s="35">
        <v>114.28</v>
      </c>
      <c r="H26" s="18"/>
      <c r="I26" s="13"/>
    </row>
    <row r="27" spans="2:9" ht="15" customHeight="1" x14ac:dyDescent="0.2">
      <c r="C27" s="11" t="s">
        <v>17</v>
      </c>
      <c r="D27" s="35">
        <v>1048.0790099999999</v>
      </c>
      <c r="E27" s="36"/>
      <c r="F27" s="35">
        <v>930.23414999999989</v>
      </c>
    </row>
    <row r="28" spans="2:9" ht="15" customHeight="1" thickBot="1" x14ac:dyDescent="0.25">
      <c r="B28" s="17"/>
      <c r="C28" s="17" t="s">
        <v>18</v>
      </c>
      <c r="D28" s="38">
        <f>D12+D13+D17+D18+D23+D24+D25+D26+D27</f>
        <v>2287714.3206099998</v>
      </c>
      <c r="E28" s="35"/>
      <c r="F28" s="38">
        <f>F12+F13+F17+F18+F23+F24+F25+F26+F27</f>
        <v>2279788.9344800003</v>
      </c>
    </row>
    <row r="29" spans="2:9" ht="15" customHeight="1" thickTop="1" x14ac:dyDescent="0.2">
      <c r="B29" s="17"/>
      <c r="D29" s="35"/>
      <c r="E29" s="35"/>
      <c r="F29" s="35"/>
    </row>
    <row r="30" spans="2:9" ht="15" customHeight="1" x14ac:dyDescent="0.2">
      <c r="C30" s="11" t="s">
        <v>19</v>
      </c>
      <c r="D30" s="35"/>
      <c r="E30" s="35"/>
      <c r="F30" s="39"/>
    </row>
    <row r="31" spans="2:9" ht="15" customHeight="1" x14ac:dyDescent="0.2">
      <c r="C31" s="11" t="s">
        <v>20</v>
      </c>
      <c r="D31" s="35">
        <f>SUM(D32:D35)</f>
        <v>2024761.6474200003</v>
      </c>
      <c r="E31" s="35"/>
      <c r="F31" s="35">
        <f>F32+F33+F34+F35</f>
        <v>2038730.3135900004</v>
      </c>
    </row>
    <row r="32" spans="2:9" ht="15" customHeight="1" x14ac:dyDescent="0.2">
      <c r="C32" s="1" t="s">
        <v>21</v>
      </c>
      <c r="D32" s="36">
        <v>1552585.11305</v>
      </c>
      <c r="E32" s="36"/>
      <c r="F32" s="36">
        <v>1669802.1667700002</v>
      </c>
    </row>
    <row r="33" spans="2:6" ht="15" customHeight="1" x14ac:dyDescent="0.2">
      <c r="C33" s="1" t="s">
        <v>75</v>
      </c>
      <c r="D33" s="36">
        <v>0</v>
      </c>
      <c r="E33" s="36"/>
      <c r="F33" s="36">
        <v>0</v>
      </c>
    </row>
    <row r="34" spans="2:6" ht="15" customHeight="1" x14ac:dyDescent="0.2">
      <c r="C34" s="1" t="s">
        <v>22</v>
      </c>
      <c r="D34" s="36">
        <v>74525.871830000004</v>
      </c>
      <c r="E34" s="36"/>
      <c r="F34" s="36">
        <v>71891.6299</v>
      </c>
    </row>
    <row r="35" spans="2:6" ht="15" customHeight="1" x14ac:dyDescent="0.2">
      <c r="C35" s="1" t="s">
        <v>23</v>
      </c>
      <c r="D35" s="36">
        <v>397650.66254000005</v>
      </c>
      <c r="E35" s="36"/>
      <c r="F35" s="36">
        <v>297036.51692000002</v>
      </c>
    </row>
    <row r="36" spans="2:6" ht="15" customHeight="1" x14ac:dyDescent="0.2">
      <c r="C36" s="11" t="s">
        <v>24</v>
      </c>
      <c r="D36" s="35">
        <v>29534.04939</v>
      </c>
      <c r="E36" s="35"/>
      <c r="F36" s="35">
        <v>30461.43132</v>
      </c>
    </row>
    <row r="37" spans="2:6" ht="15" customHeight="1" x14ac:dyDescent="0.2">
      <c r="C37" s="11" t="s">
        <v>25</v>
      </c>
      <c r="D37" s="35">
        <v>8862.75461</v>
      </c>
      <c r="E37" s="35"/>
      <c r="F37" s="35">
        <v>6074.2064199999995</v>
      </c>
    </row>
    <row r="38" spans="2:6" ht="15" customHeight="1" x14ac:dyDescent="0.2">
      <c r="C38" s="11" t="s">
        <v>26</v>
      </c>
      <c r="D38" s="35">
        <v>3102.01</v>
      </c>
      <c r="E38" s="35"/>
      <c r="F38" s="35">
        <v>3767.5273299999999</v>
      </c>
    </row>
    <row r="39" spans="2:6" ht="15" customHeight="1" x14ac:dyDescent="0.2">
      <c r="C39" s="11" t="s">
        <v>27</v>
      </c>
      <c r="D39" s="35">
        <v>12832.08358</v>
      </c>
      <c r="E39" s="35"/>
      <c r="F39" s="35">
        <v>11142.236210000001</v>
      </c>
    </row>
    <row r="40" spans="2:6" ht="15" customHeight="1" x14ac:dyDescent="0.2">
      <c r="C40" s="17" t="s">
        <v>28</v>
      </c>
      <c r="D40" s="40">
        <f>D31+D36+D37+D38+D39</f>
        <v>2079092.5450000004</v>
      </c>
      <c r="E40" s="35"/>
      <c r="F40" s="40">
        <f>F31+F36+F37+F38+F39</f>
        <v>2090175.7148700003</v>
      </c>
    </row>
    <row r="41" spans="2:6" ht="15" customHeight="1" x14ac:dyDescent="0.2">
      <c r="D41" s="35"/>
      <c r="E41" s="35"/>
      <c r="F41" s="23"/>
    </row>
    <row r="42" spans="2:6" ht="15" customHeight="1" x14ac:dyDescent="0.2">
      <c r="C42" s="20" t="s">
        <v>29</v>
      </c>
      <c r="D42" s="35"/>
      <c r="E42" s="35"/>
      <c r="F42" s="23"/>
    </row>
    <row r="43" spans="2:6" ht="15" customHeight="1" x14ac:dyDescent="0.2">
      <c r="B43" s="21"/>
      <c r="C43" s="17" t="s">
        <v>30</v>
      </c>
      <c r="D43" s="35">
        <v>121403.22199999999</v>
      </c>
      <c r="E43" s="35"/>
      <c r="F43" s="35">
        <v>121403.22199999999</v>
      </c>
    </row>
    <row r="44" spans="2:6" ht="15" customHeight="1" x14ac:dyDescent="0.2">
      <c r="B44" s="21"/>
      <c r="C44" s="41" t="s">
        <v>31</v>
      </c>
      <c r="D44" s="35">
        <f>D45</f>
        <v>30351.50806</v>
      </c>
      <c r="E44" s="35"/>
      <c r="F44" s="35">
        <f>F45</f>
        <v>20836.368320000001</v>
      </c>
    </row>
    <row r="45" spans="2:6" ht="15" customHeight="1" x14ac:dyDescent="0.2">
      <c r="B45" s="21"/>
      <c r="C45" s="42" t="s">
        <v>32</v>
      </c>
      <c r="D45" s="36">
        <v>30351.50806</v>
      </c>
      <c r="E45" s="36"/>
      <c r="F45" s="36">
        <v>20836.368320000001</v>
      </c>
    </row>
    <row r="46" spans="2:6" ht="15" customHeight="1" x14ac:dyDescent="0.2">
      <c r="B46" s="21"/>
      <c r="C46" s="43" t="s">
        <v>33</v>
      </c>
      <c r="D46" s="35">
        <f>D47+D48</f>
        <v>20637.197349999999</v>
      </c>
      <c r="E46" s="35"/>
      <c r="F46" s="35">
        <f>F47+F48</f>
        <v>12743.96206</v>
      </c>
    </row>
    <row r="47" spans="2:6" ht="15" customHeight="1" x14ac:dyDescent="0.2">
      <c r="B47" s="21"/>
      <c r="C47" s="44" t="s">
        <v>34</v>
      </c>
      <c r="D47" s="36">
        <v>16348.70493</v>
      </c>
      <c r="E47" s="36"/>
      <c r="F47" s="36">
        <v>10430.06839</v>
      </c>
    </row>
    <row r="48" spans="2:6" ht="15" customHeight="1" x14ac:dyDescent="0.2">
      <c r="B48" s="21"/>
      <c r="C48" s="44" t="s">
        <v>35</v>
      </c>
      <c r="D48" s="36">
        <v>4288.4924199999996</v>
      </c>
      <c r="E48" s="36"/>
      <c r="F48" s="36">
        <v>2313.8936699999999</v>
      </c>
    </row>
    <row r="49" spans="2:14" ht="15" customHeight="1" x14ac:dyDescent="0.2">
      <c r="B49" s="21"/>
      <c r="C49" s="43" t="s">
        <v>36</v>
      </c>
      <c r="D49" s="35">
        <f>D50</f>
        <v>31674.567650000001</v>
      </c>
      <c r="E49" s="35"/>
      <c r="F49" s="35">
        <f>F50</f>
        <v>29667.368489999997</v>
      </c>
    </row>
    <row r="50" spans="2:14" ht="15" customHeight="1" x14ac:dyDescent="0.2">
      <c r="C50" s="44" t="s">
        <v>37</v>
      </c>
      <c r="D50" s="36">
        <v>31674.567650000001</v>
      </c>
      <c r="E50" s="36"/>
      <c r="F50" s="36">
        <v>29667.368489999997</v>
      </c>
    </row>
    <row r="51" spans="2:14" ht="15" customHeight="1" x14ac:dyDescent="0.2">
      <c r="C51" s="43" t="s">
        <v>38</v>
      </c>
      <c r="D51" s="35">
        <f>+D52</f>
        <v>4555.2827400000006</v>
      </c>
      <c r="E51" s="35"/>
      <c r="F51" s="35">
        <f>+F52</f>
        <v>4962.2987400000002</v>
      </c>
    </row>
    <row r="52" spans="2:14" x14ac:dyDescent="0.2">
      <c r="C52" s="44" t="s">
        <v>39</v>
      </c>
      <c r="D52" s="36">
        <v>4555.2827400000006</v>
      </c>
      <c r="E52" s="36"/>
      <c r="F52" s="36">
        <v>4962.2987400000002</v>
      </c>
    </row>
    <row r="53" spans="2:14" x14ac:dyDescent="0.2">
      <c r="C53" s="17" t="s">
        <v>40</v>
      </c>
      <c r="D53" s="40">
        <f>D43+D44+D46+D49+D51</f>
        <v>208621.77780000001</v>
      </c>
      <c r="E53" s="35"/>
      <c r="F53" s="40">
        <f>F43+F44+F46+F49+F51</f>
        <v>189613.21960999997</v>
      </c>
    </row>
    <row r="54" spans="2:14" ht="13.5" thickBot="1" x14ac:dyDescent="0.25">
      <c r="C54" s="20" t="s">
        <v>41</v>
      </c>
      <c r="D54" s="38">
        <f>D40+D53</f>
        <v>2287714.3228000002</v>
      </c>
      <c r="E54" s="23"/>
      <c r="F54" s="38">
        <f>F40+F53</f>
        <v>2279788.9344800003</v>
      </c>
      <c r="H54" s="24"/>
      <c r="J54" s="24"/>
    </row>
    <row r="55" spans="2:14" ht="13.5" thickTop="1" x14ac:dyDescent="0.2">
      <c r="D55" s="19"/>
      <c r="F55" s="19"/>
    </row>
    <row r="56" spans="2:14" x14ac:dyDescent="0.2">
      <c r="G56" s="22"/>
      <c r="H56" s="22"/>
      <c r="I56" s="17"/>
      <c r="J56" s="17"/>
      <c r="K56" s="17"/>
      <c r="L56" s="17"/>
      <c r="M56" s="17"/>
      <c r="N56" s="17"/>
    </row>
    <row r="57" spans="2:14" x14ac:dyDescent="0.2">
      <c r="G57" s="17"/>
      <c r="H57" s="17"/>
      <c r="I57" s="17"/>
      <c r="J57" s="17"/>
      <c r="K57" s="17"/>
      <c r="L57" s="17"/>
      <c r="M57" s="17"/>
      <c r="N57" s="17"/>
    </row>
    <row r="58" spans="2:14" x14ac:dyDescent="0.2">
      <c r="G58" s="17"/>
      <c r="H58" s="17"/>
      <c r="I58" s="17"/>
      <c r="J58" s="17"/>
    </row>
    <row r="59" spans="2:14" ht="12.75" customHeight="1" x14ac:dyDescent="0.2">
      <c r="G59" s="17"/>
      <c r="H59" s="17"/>
      <c r="I59" s="17"/>
      <c r="J59" s="17"/>
    </row>
    <row r="60" spans="2:14" ht="12.75" customHeight="1" x14ac:dyDescent="0.2">
      <c r="G60" s="17"/>
      <c r="H60" s="17"/>
      <c r="I60" s="17"/>
      <c r="J60" s="17"/>
    </row>
    <row r="61" spans="2:14" ht="12.75" customHeight="1" x14ac:dyDescent="0.2">
      <c r="G61" s="17"/>
      <c r="H61" s="17"/>
      <c r="I61" s="17"/>
      <c r="J61" s="17"/>
    </row>
    <row r="62" spans="2:14" ht="12.75" customHeight="1" x14ac:dyDescent="0.2">
      <c r="G62" s="17"/>
      <c r="H62" s="17"/>
      <c r="I62" s="17"/>
      <c r="J62" s="17"/>
    </row>
    <row r="63" spans="2:14" ht="12.75" customHeight="1" x14ac:dyDescent="0.2">
      <c r="G63" s="17"/>
      <c r="H63" s="17"/>
      <c r="I63" s="17"/>
      <c r="J63" s="17"/>
    </row>
    <row r="64" spans="2:14" ht="12.75" customHeight="1" x14ac:dyDescent="0.2"/>
    <row r="70" spans="3:6" ht="18.75" x14ac:dyDescent="0.2">
      <c r="C70" s="4" t="s">
        <v>0</v>
      </c>
      <c r="D70" s="4"/>
      <c r="E70" s="4"/>
      <c r="F70" s="4"/>
    </row>
    <row r="71" spans="3:6" ht="18.75" x14ac:dyDescent="0.2">
      <c r="C71" s="4" t="s">
        <v>42</v>
      </c>
      <c r="D71" s="4"/>
      <c r="E71" s="4"/>
      <c r="F71" s="4"/>
    </row>
    <row r="72" spans="3:6" ht="18.75" x14ac:dyDescent="0.2">
      <c r="C72" s="8" t="s">
        <v>79</v>
      </c>
      <c r="D72" s="4"/>
      <c r="E72" s="4"/>
      <c r="F72" s="4"/>
    </row>
    <row r="73" spans="3:6" ht="13.5" x14ac:dyDescent="0.2">
      <c r="C73" s="47" t="s">
        <v>2</v>
      </c>
      <c r="D73" s="47"/>
      <c r="E73" s="47"/>
      <c r="F73" s="47"/>
    </row>
    <row r="75" spans="3:6" ht="15" customHeight="1" x14ac:dyDescent="0.2">
      <c r="D75" s="25" t="s">
        <v>43</v>
      </c>
      <c r="E75" s="25"/>
      <c r="F75" s="25" t="s">
        <v>44</v>
      </c>
    </row>
    <row r="76" spans="3:6" ht="15" customHeight="1" x14ac:dyDescent="0.2">
      <c r="C76" s="17" t="s">
        <v>45</v>
      </c>
      <c r="D76" s="26">
        <f>SUM(D78:D80)</f>
        <v>27512.315979999999</v>
      </c>
      <c r="F76" s="26">
        <f>SUM(F77:F80)</f>
        <v>26417.464400000004</v>
      </c>
    </row>
    <row r="77" spans="3:6" ht="15" customHeight="1" x14ac:dyDescent="0.2">
      <c r="C77" s="1" t="s">
        <v>46</v>
      </c>
      <c r="D77" s="27">
        <v>0</v>
      </c>
      <c r="E77" s="27"/>
      <c r="F77" s="27">
        <v>12436.918220000001</v>
      </c>
    </row>
    <row r="78" spans="3:6" ht="15" customHeight="1" x14ac:dyDescent="0.2">
      <c r="C78" s="1" t="s">
        <v>47</v>
      </c>
      <c r="D78" s="27">
        <v>12404.131800000001</v>
      </c>
      <c r="E78" s="27"/>
      <c r="F78" s="27">
        <v>0</v>
      </c>
    </row>
    <row r="79" spans="3:6" ht="15" customHeight="1" x14ac:dyDescent="0.2">
      <c r="C79" s="1" t="s">
        <v>48</v>
      </c>
      <c r="D79" s="27">
        <v>669.80577000000005</v>
      </c>
      <c r="E79" s="27"/>
      <c r="F79" s="27">
        <v>718.66028000000006</v>
      </c>
    </row>
    <row r="80" spans="3:6" ht="15" customHeight="1" x14ac:dyDescent="0.2">
      <c r="C80" s="1" t="s">
        <v>49</v>
      </c>
      <c r="D80" s="27">
        <v>14438.378409999999</v>
      </c>
      <c r="E80" s="27"/>
      <c r="F80" s="27">
        <v>13261.885900000001</v>
      </c>
    </row>
    <row r="81" spans="3:6" ht="15" customHeight="1" x14ac:dyDescent="0.2">
      <c r="D81" s="28"/>
      <c r="F81" s="28"/>
    </row>
    <row r="82" spans="3:6" ht="15" customHeight="1" x14ac:dyDescent="0.2">
      <c r="C82" s="17" t="s">
        <v>50</v>
      </c>
      <c r="D82" s="26">
        <f>SUM(D83:D87)</f>
        <v>15407.525799999999</v>
      </c>
      <c r="F82" s="26">
        <f>SUM(F83:F87)</f>
        <v>15796.806430000001</v>
      </c>
    </row>
    <row r="83" spans="3:6" ht="15" customHeight="1" x14ac:dyDescent="0.2">
      <c r="C83" s="1" t="s">
        <v>51</v>
      </c>
      <c r="D83" s="14">
        <v>10052.84663</v>
      </c>
      <c r="F83" s="14">
        <v>11795.68677</v>
      </c>
    </row>
    <row r="84" spans="3:6" ht="15" customHeight="1" x14ac:dyDescent="0.2">
      <c r="C84" s="1" t="s">
        <v>52</v>
      </c>
      <c r="D84" s="14">
        <v>0</v>
      </c>
      <c r="F84" s="14">
        <v>0.41093999999999997</v>
      </c>
    </row>
    <row r="85" spans="3:6" ht="15" customHeight="1" x14ac:dyDescent="0.2">
      <c r="C85" s="1" t="s">
        <v>53</v>
      </c>
      <c r="D85" s="14">
        <v>4544.9171200000001</v>
      </c>
      <c r="F85" s="14">
        <v>3157.34042</v>
      </c>
    </row>
    <row r="86" spans="3:6" ht="15" customHeight="1" x14ac:dyDescent="0.2">
      <c r="C86" s="1" t="s">
        <v>54</v>
      </c>
      <c r="D86" s="14">
        <v>760.10176999999999</v>
      </c>
      <c r="F86" s="14">
        <v>843.36830000000009</v>
      </c>
    </row>
    <row r="87" spans="3:6" ht="15" customHeight="1" x14ac:dyDescent="0.2">
      <c r="C87" s="1" t="s">
        <v>55</v>
      </c>
      <c r="D87" s="14">
        <v>49.66028</v>
      </c>
      <c r="F87" s="14">
        <v>0</v>
      </c>
    </row>
    <row r="88" spans="3:6" ht="15" customHeight="1" x14ac:dyDescent="0.2">
      <c r="D88" s="28"/>
      <c r="F88" s="28"/>
    </row>
    <row r="89" spans="3:6" ht="15" customHeight="1" x14ac:dyDescent="0.2">
      <c r="C89" s="17" t="s">
        <v>56</v>
      </c>
      <c r="D89" s="29">
        <f>D76-D82</f>
        <v>12104.79018</v>
      </c>
      <c r="F89" s="29">
        <f>F76-F82</f>
        <v>10620.657970000004</v>
      </c>
    </row>
    <row r="90" spans="3:6" ht="15" customHeight="1" x14ac:dyDescent="0.2">
      <c r="C90" s="30" t="s">
        <v>57</v>
      </c>
      <c r="D90" s="14">
        <v>-2908.7390099999998</v>
      </c>
      <c r="F90" s="14">
        <v>-3571.7879900000003</v>
      </c>
    </row>
    <row r="91" spans="3:6" ht="15" customHeight="1" x14ac:dyDescent="0.2">
      <c r="C91" s="30" t="s">
        <v>58</v>
      </c>
      <c r="D91" s="14">
        <v>0</v>
      </c>
      <c r="F91" s="14">
        <v>-102.70786</v>
      </c>
    </row>
    <row r="92" spans="3:6" ht="15" customHeight="1" x14ac:dyDescent="0.2">
      <c r="C92" s="45" t="s">
        <v>77</v>
      </c>
      <c r="D92" s="19">
        <v>0</v>
      </c>
      <c r="F92" s="19">
        <v>0</v>
      </c>
    </row>
    <row r="93" spans="3:6" ht="15" customHeight="1" x14ac:dyDescent="0.2">
      <c r="C93" s="17" t="s">
        <v>59</v>
      </c>
      <c r="D93" s="31">
        <f>SUM(D89:D92)</f>
        <v>9196.0511700000006</v>
      </c>
      <c r="F93" s="31">
        <f>SUM(F89:F92)</f>
        <v>6946.1621200000027</v>
      </c>
    </row>
    <row r="94" spans="3:6" ht="15" customHeight="1" x14ac:dyDescent="0.2">
      <c r="C94" s="17"/>
      <c r="D94" s="28"/>
      <c r="F94" s="28"/>
    </row>
    <row r="95" spans="3:6" ht="15" customHeight="1" x14ac:dyDescent="0.2">
      <c r="C95" s="1" t="s">
        <v>60</v>
      </c>
      <c r="D95" s="27">
        <v>1920.8673199999998</v>
      </c>
      <c r="F95" s="27">
        <v>2199.83538</v>
      </c>
    </row>
    <row r="96" spans="3:6" ht="15" customHeight="1" x14ac:dyDescent="0.2">
      <c r="C96" s="1" t="s">
        <v>61</v>
      </c>
      <c r="D96" s="14">
        <v>-689.53822000000002</v>
      </c>
      <c r="F96" s="14">
        <v>-670.70834000000002</v>
      </c>
    </row>
    <row r="97" spans="3:6" ht="15" customHeight="1" x14ac:dyDescent="0.2">
      <c r="C97" s="11" t="s">
        <v>62</v>
      </c>
      <c r="D97" s="31">
        <f>SUM(D95:D96)</f>
        <v>1231.3290999999999</v>
      </c>
      <c r="F97" s="31">
        <f>SUM(F95:F96)</f>
        <v>1529.1270399999999</v>
      </c>
    </row>
    <row r="98" spans="3:6" ht="15" customHeight="1" x14ac:dyDescent="0.2">
      <c r="C98" s="11"/>
      <c r="D98" s="28"/>
      <c r="F98" s="28"/>
    </row>
    <row r="99" spans="3:6" ht="15" customHeight="1" x14ac:dyDescent="0.2">
      <c r="C99" s="32" t="s">
        <v>63</v>
      </c>
      <c r="D99" s="46">
        <v>0</v>
      </c>
      <c r="F99" s="14">
        <v>9.5906299999999991</v>
      </c>
    </row>
    <row r="100" spans="3:6" ht="15" customHeight="1" x14ac:dyDescent="0.2">
      <c r="C100" s="1" t="s">
        <v>64</v>
      </c>
      <c r="D100" s="14">
        <v>-4.6828300000000009</v>
      </c>
      <c r="F100" s="14">
        <v>48.415150000000004</v>
      </c>
    </row>
    <row r="101" spans="3:6" ht="15" customHeight="1" x14ac:dyDescent="0.2">
      <c r="C101" s="1" t="s">
        <v>65</v>
      </c>
      <c r="D101" s="27">
        <v>537.65407000000005</v>
      </c>
      <c r="F101" s="14">
        <v>377.96871999999991</v>
      </c>
    </row>
    <row r="102" spans="3:6" ht="15" customHeight="1" x14ac:dyDescent="0.2">
      <c r="C102" s="11" t="s">
        <v>66</v>
      </c>
      <c r="D102" s="31">
        <f>D93+D97+D99+D100+D101</f>
        <v>10960.351510000002</v>
      </c>
      <c r="F102" s="31">
        <f>F93+F97+F99+F100+F101</f>
        <v>8911.2636600000042</v>
      </c>
    </row>
    <row r="103" spans="3:6" ht="15" customHeight="1" x14ac:dyDescent="0.2">
      <c r="C103" s="11"/>
      <c r="D103" s="28"/>
      <c r="F103" s="28"/>
    </row>
    <row r="104" spans="3:6" ht="15" customHeight="1" x14ac:dyDescent="0.2">
      <c r="C104" s="1" t="s">
        <v>67</v>
      </c>
      <c r="D104" s="14">
        <v>3087.9734700000004</v>
      </c>
      <c r="F104" s="14">
        <v>3105.4173100000003</v>
      </c>
    </row>
    <row r="105" spans="3:6" ht="15" customHeight="1" x14ac:dyDescent="0.2">
      <c r="C105" s="1" t="s">
        <v>68</v>
      </c>
      <c r="D105" s="14">
        <v>2255.7269999999999</v>
      </c>
      <c r="F105" s="14">
        <v>3082.1665099999996</v>
      </c>
    </row>
    <row r="106" spans="3:6" ht="15" customHeight="1" x14ac:dyDescent="0.2">
      <c r="C106" s="1" t="s">
        <v>69</v>
      </c>
      <c r="D106" s="14">
        <v>524.00164000000007</v>
      </c>
      <c r="F106" s="14">
        <v>409.78616999999997</v>
      </c>
    </row>
    <row r="107" spans="3:6" ht="15" customHeight="1" x14ac:dyDescent="0.2">
      <c r="C107" s="1" t="s">
        <v>78</v>
      </c>
      <c r="D107" s="14">
        <v>0</v>
      </c>
      <c r="F107" s="14">
        <v>0</v>
      </c>
    </row>
    <row r="108" spans="3:6" ht="15" customHeight="1" x14ac:dyDescent="0.2">
      <c r="C108" s="11" t="s">
        <v>70</v>
      </c>
      <c r="D108" s="31">
        <f>D102-D104-D105-D106-D107</f>
        <v>5092.6494000000012</v>
      </c>
      <c r="F108" s="31">
        <f>F102-F104-F105-F106-F107</f>
        <v>2313.893670000004</v>
      </c>
    </row>
    <row r="109" spans="3:6" ht="15" customHeight="1" x14ac:dyDescent="0.2">
      <c r="C109" s="1" t="s">
        <v>71</v>
      </c>
      <c r="D109" s="33">
        <v>804.15697999999998</v>
      </c>
      <c r="F109" s="14">
        <v>0</v>
      </c>
    </row>
    <row r="110" spans="3:6" ht="15" customHeight="1" thickBot="1" x14ac:dyDescent="0.25">
      <c r="C110" s="11" t="s">
        <v>72</v>
      </c>
      <c r="D110" s="34">
        <f>D108-D109</f>
        <v>4288.4924200000014</v>
      </c>
      <c r="F110" s="34">
        <f>F108-F109</f>
        <v>2313.893670000004</v>
      </c>
    </row>
    <row r="111" spans="3:6" ht="15" customHeight="1" thickTop="1" x14ac:dyDescent="0.2">
      <c r="C111" s="11"/>
      <c r="D111" s="28"/>
      <c r="F111" s="28"/>
    </row>
    <row r="112" spans="3:6" ht="15" customHeight="1" x14ac:dyDescent="0.2">
      <c r="C112" s="11"/>
      <c r="D112" s="28"/>
      <c r="F112" s="28"/>
    </row>
    <row r="113" spans="3:6" ht="15" customHeight="1" x14ac:dyDescent="0.2">
      <c r="C113" s="11"/>
      <c r="D113" s="28"/>
      <c r="F113" s="28"/>
    </row>
  </sheetData>
  <mergeCells count="1">
    <mergeCell ref="C73:F73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78" orientation="portrait" r:id="rId1"/>
  <rowBreaks count="1" manualBreakCount="1">
    <brk id="61" min="1" max="5" man="1"/>
  </rowBreaks>
  <drawing r:id="rId2"/>
  <legacyDrawing r:id="rId3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dcterms:created xsi:type="dcterms:W3CDTF">2025-02-20T16:09:51Z</dcterms:created>
  <dcterms:modified xsi:type="dcterms:W3CDTF">2025-03-20T23:11:41Z</dcterms:modified>
</cp:coreProperties>
</file>