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AE8FFE17-6A36-4D95-8AD2-05CFC6F058FC}" xr6:coauthVersionLast="47" xr6:coauthVersionMax="47" xr10:uidLastSave="{00000000-0000-0000-0000-000000000000}"/>
  <bookViews>
    <workbookView xWindow="-120" yWindow="-120" windowWidth="20730" windowHeight="11160" activeTab="1" xr2:uid="{E6064BB1-9505-44D9-8574-272996095A04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'01-ER'!$B$1:$D$70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1" i="2"/>
  <c r="D39" i="2"/>
  <c r="D32" i="2"/>
  <c r="D15" i="2"/>
  <c r="D9" i="2"/>
  <c r="D21" i="2" s="1"/>
  <c r="D27" i="2" s="1"/>
  <c r="D37" i="2" s="1"/>
  <c r="D45" i="2" s="1"/>
  <c r="D49" i="2" s="1"/>
  <c r="D51" i="1"/>
  <c r="D47" i="1"/>
  <c r="D44" i="1"/>
  <c r="D37" i="1"/>
  <c r="D16" i="1"/>
  <c r="D12" i="1"/>
  <c r="D58" i="2" l="1"/>
  <c r="D27" i="1"/>
  <c r="D56" i="1"/>
</calcChain>
</file>

<file path=xl/sharedStrings.xml><?xml version="1.0" encoding="utf-8"?>
<sst xmlns="http://schemas.openxmlformats.org/spreadsheetml/2006/main" count="100" uniqueCount="88">
  <si>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</si>
  <si>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</si>
  <si>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</si>
  <si>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</si>
  <si>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</si>
  <si>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</si>
  <si>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</si>
  <si>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</si>
  <si>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</si>
  <si>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</si>
  <si>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</si>
  <si>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</si>
  <si>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</si>
  <si>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</si>
  <si>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</si>
  <si>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</si>
  <si>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</si>
  <si>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</si>
  <si>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</si>
  <si>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</si>
  <si>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</si>
  <si>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</si>
  <si>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</si>
  <si>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</si>
  <si>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</si>
  <si>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</si>
  <si>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</si>
  <si>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</si>
  <si>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</si>
  <si>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</si>
  <si>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</si>
  <si>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</si>
  <si>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</si>
  <si>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</si>
  <si>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</si>
  <si>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</si>
  <si>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</si>
  <si>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</si>
  <si>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</si>
  <si>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</si>
  <si>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</si>
  <si>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</si>
  <si>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</si>
  <si>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Raúl Luis Fernando González Paz</t>
  </si>
  <si>
    <t>Director Presidente</t>
  </si>
  <si>
    <t>Director Vicepresidente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</si>
  <si>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</si>
  <si>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</si>
  <si>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</si>
  <si>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</si>
  <si>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</si>
  <si>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</si>
  <si>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</si>
  <si>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</si>
  <si>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</si>
  <si>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</si>
  <si>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</si>
  <si>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</si>
  <si>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</si>
  <si>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</si>
  <si>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</si>
  <si>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</si>
  <si>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</si>
  <si>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</si>
  <si>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</si>
  <si>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</si>
  <si>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</si>
  <si>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</si>
  <si>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</si>
  <si>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</si>
  <si>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</si>
  <si>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</si>
  <si>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</si>
  <si>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</si>
  <si>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</si>
  <si>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</si>
  <si>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</si>
  <si>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</si>
  <si>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</si>
  <si>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</si>
  <si>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</si>
  <si>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</si>
  <si>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</si>
  <si>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</si>
  <si>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</si>
  <si>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28 de Febrero de 2025 </t>
  </si>
  <si>
    <t>Por el período del 1 de enero al 28 de Febrero de 2025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</si>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</sst>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  <numFmt numFmtId="169" formatCode="#,##0.0_);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 wrapText="1" indent="1"/>
    </xf>
    <xf numFmtId="0" fontId="7" fillId="2" borderId="0" xfId="3" applyFill="1" applyAlignment="1">
      <alignment horizontal="left" vertical="center" indent="1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0" fontId="7" fillId="2" borderId="6" xfId="2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8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13" fillId="0" borderId="0" xfId="3" applyFont="1" applyAlignment="1">
      <alignment horizontal="left" vertical="center" indent="1"/>
    </xf>
    <xf numFmtId="164" fontId="5" fillId="2" borderId="0" xfId="1" applyNumberFormat="1" applyFont="1" applyFill="1" applyAlignment="1">
      <alignment horizontal="center" vertical="center"/>
    </xf>
    <xf numFmtId="169" fontId="7" fillId="2" borderId="0" xfId="4" applyNumberFormat="1" applyFont="1" applyFill="1" applyBorder="1" applyAlignment="1">
      <alignment horizontal="right" vertical="center"/>
    </xf>
    <xf numFmtId="169" fontId="9" fillId="2" borderId="2" xfId="4" applyNumberFormat="1" applyFont="1" applyFill="1" applyBorder="1" applyAlignment="1">
      <alignment horizontal="right" vertical="center"/>
    </xf>
    <xf numFmtId="169" fontId="7" fillId="2" borderId="0" xfId="4" applyNumberFormat="1" applyFont="1" applyFill="1" applyBorder="1" applyAlignment="1">
      <alignment horizontal="right"/>
    </xf>
    <xf numFmtId="169" fontId="7" fillId="2" borderId="3" xfId="4" applyNumberFormat="1" applyFont="1" applyFill="1" applyBorder="1" applyAlignment="1">
      <alignment horizontal="right" vertical="center"/>
    </xf>
    <xf numFmtId="169" fontId="9" fillId="2" borderId="4" xfId="4" applyNumberFormat="1" applyFont="1" applyFill="1" applyBorder="1" applyAlignment="1">
      <alignment horizontal="right" vertical="center"/>
    </xf>
    <xf numFmtId="169" fontId="9" fillId="2" borderId="0" xfId="4" applyNumberFormat="1" applyFont="1" applyFill="1" applyBorder="1" applyAlignment="1">
      <alignment horizontal="right" vertical="center"/>
    </xf>
    <xf numFmtId="169" fontId="9" fillId="2" borderId="5" xfId="4" applyNumberFormat="1" applyFont="1" applyFill="1" applyBorder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 indent="2"/>
    </xf>
    <xf numFmtId="0" fontId="3" fillId="0" borderId="0" xfId="3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  <xf numFmtId="169" fontId="13" fillId="0" borderId="0" xfId="3" applyNumberFormat="1" applyFont="1" applyAlignment="1">
      <alignment horizontal="right"/>
    </xf>
    <xf numFmtId="169" fontId="3" fillId="0" borderId="3" xfId="6" applyNumberFormat="1" applyFont="1" applyBorder="1" applyAlignment="1">
      <alignment horizontal="right"/>
    </xf>
    <xf numFmtId="169" fontId="3" fillId="0" borderId="0" xfId="6" applyNumberFormat="1" applyFont="1" applyAlignment="1">
      <alignment horizontal="right"/>
    </xf>
    <xf numFmtId="169" fontId="3" fillId="0" borderId="3" xfId="3" applyNumberFormat="1" applyFont="1" applyBorder="1" applyAlignment="1">
      <alignment horizontal="right"/>
    </xf>
    <xf numFmtId="169" fontId="3" fillId="0" borderId="0" xfId="3" applyNumberFormat="1" applyFont="1" applyAlignment="1">
      <alignment horizontal="right"/>
    </xf>
    <xf numFmtId="169" fontId="13" fillId="0" borderId="7" xfId="3" applyNumberFormat="1" applyFont="1" applyBorder="1" applyAlignment="1">
      <alignment horizontal="right"/>
    </xf>
    <xf numFmtId="169" fontId="3" fillId="0" borderId="0" xfId="3" applyNumberFormat="1" applyFont="1" applyAlignment="1">
      <alignment horizontal="right" vertical="center"/>
    </xf>
    <xf numFmtId="169" fontId="13" fillId="0" borderId="2" xfId="3" applyNumberFormat="1" applyFont="1" applyBorder="1" applyAlignment="1">
      <alignment horizontal="right" vertical="center"/>
    </xf>
    <xf numFmtId="169" fontId="13" fillId="0" borderId="5" xfId="3" applyNumberFormat="1" applyFont="1" applyBorder="1" applyAlignment="1">
      <alignment horizontal="right" vertical="center"/>
    </xf>
  </cellXfs>
  <cellStyles count="7">
    <cellStyle name="Comma [0]" xfId="5" xr:uid="{3CA1CBA6-6417-43C0-8C9C-4D532941A34B}"/>
    <cellStyle name="Millares 2" xfId="4" xr:uid="{4710E20D-F451-456F-94C5-24C90A8B8A2D}"/>
    <cellStyle name="Moneda" xfId="1" builtinId="4"/>
    <cellStyle name="Normal" xfId="0" builtinId="0"/>
    <cellStyle name="Normal 2" xfId="3" xr:uid="{EA84DA88-AE48-4223-AE39-1B5C64A74CAB}"/>
    <cellStyle name="Normal_Bal, Utl, Fluj y anex" xfId="2" xr:uid="{1B5FAB51-A294-40E5-A651-04A5171FD4B2}"/>
    <cellStyle name="Percent" xfId="6" xr:uid="{F79A2741-7714-4E8B-A85A-0DF894AD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5193-57B6-466E-A8F6-A1C98F5E5021}">
  <sheetPr>
    <tabColor rgb="FFC00000"/>
    <pageSetUpPr fitToPage="1"/>
  </sheetPr>
  <dimension ref="B1:E66"/>
  <sheetViews>
    <sheetView showGridLines="0" topLeftCell="A39" zoomScaleNormal="100" workbookViewId="0">
      <selection activeCell="D56" sqref="D56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0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85</v>
      </c>
      <c r="C5" s="2"/>
      <c r="D5" s="3"/>
    </row>
    <row r="6" spans="2:4" ht="15">
      <c r="B6" s="5" t="s">
        <v>87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58">
        <v>554933653.90999985</v>
      </c>
    </row>
    <row r="11" spans="2:4">
      <c r="B11" s="17"/>
      <c r="C11" s="18"/>
      <c r="D11" s="58"/>
    </row>
    <row r="12" spans="2:4">
      <c r="B12" s="19" t="s">
        <v>6</v>
      </c>
      <c r="C12" s="20"/>
      <c r="D12" s="59">
        <f>SUM(D13:D14)</f>
        <v>449627362.81</v>
      </c>
    </row>
    <row r="13" spans="2:4" ht="25.5">
      <c r="B13" s="21" t="s">
        <v>7</v>
      </c>
      <c r="C13" s="18"/>
      <c r="D13" s="60">
        <v>151190647.81</v>
      </c>
    </row>
    <row r="14" spans="2:4">
      <c r="B14" s="21" t="s">
        <v>8</v>
      </c>
      <c r="C14" s="18"/>
      <c r="D14" s="60">
        <v>298436715</v>
      </c>
    </row>
    <row r="15" spans="2:4" ht="8.25" customHeight="1">
      <c r="B15" s="22"/>
      <c r="C15" s="18"/>
      <c r="D15" s="61"/>
    </row>
    <row r="16" spans="2:4">
      <c r="B16" s="19" t="s">
        <v>9</v>
      </c>
      <c r="C16" s="20"/>
      <c r="D16" s="59">
        <f>SUM(D17:D20)</f>
        <v>2718152447.0599995</v>
      </c>
    </row>
    <row r="17" spans="2:4">
      <c r="B17" s="23" t="s">
        <v>10</v>
      </c>
      <c r="C17" s="18"/>
      <c r="D17" s="58">
        <v>627183987.99000001</v>
      </c>
    </row>
    <row r="18" spans="2:4">
      <c r="B18" s="23" t="s">
        <v>11</v>
      </c>
      <c r="C18" s="18"/>
      <c r="D18" s="58">
        <v>2111387141</v>
      </c>
    </row>
    <row r="19" spans="2:4">
      <c r="B19" s="23" t="s">
        <v>12</v>
      </c>
      <c r="C19" s="18"/>
      <c r="D19" s="58">
        <v>34045886.159999996</v>
      </c>
    </row>
    <row r="20" spans="2:4">
      <c r="B20" s="23" t="s">
        <v>13</v>
      </c>
      <c r="C20" s="18"/>
      <c r="D20" s="58">
        <v>-54464568.090000004</v>
      </c>
    </row>
    <row r="21" spans="2:4" ht="6" customHeight="1">
      <c r="B21" s="22"/>
      <c r="C21" s="18"/>
      <c r="D21" s="61"/>
    </row>
    <row r="22" spans="2:4">
      <c r="B22" s="24" t="s">
        <v>14</v>
      </c>
      <c r="C22" s="25"/>
      <c r="D22" s="58">
        <v>20743520.239999998</v>
      </c>
    </row>
    <row r="23" spans="2:4">
      <c r="B23" s="24" t="s">
        <v>15</v>
      </c>
      <c r="C23" s="17"/>
      <c r="D23" s="58">
        <v>73772284.340000004</v>
      </c>
    </row>
    <row r="24" spans="2:4">
      <c r="B24" s="24" t="s">
        <v>16</v>
      </c>
      <c r="C24" s="17"/>
      <c r="D24" s="58">
        <v>233258.84</v>
      </c>
    </row>
    <row r="25" spans="2:4">
      <c r="B25" s="24" t="s">
        <v>17</v>
      </c>
      <c r="C25" s="26"/>
      <c r="D25" s="58">
        <v>247500</v>
      </c>
    </row>
    <row r="26" spans="2:4">
      <c r="B26" s="24" t="s">
        <v>18</v>
      </c>
      <c r="C26" s="26"/>
      <c r="D26" s="58">
        <v>6485554.8300000001</v>
      </c>
    </row>
    <row r="27" spans="2:4">
      <c r="B27" s="19" t="s">
        <v>19</v>
      </c>
      <c r="C27" s="25"/>
      <c r="D27" s="62">
        <f>+D10+D12+D16+D22+D23+D24+D25+D26</f>
        <v>3824195582.0299993</v>
      </c>
    </row>
    <row r="28" spans="2:4" ht="6" customHeight="1">
      <c r="B28" s="22"/>
      <c r="C28" s="27"/>
      <c r="D28" s="58"/>
    </row>
    <row r="29" spans="2:4">
      <c r="B29" s="28" t="s">
        <v>20</v>
      </c>
      <c r="C29" s="27"/>
      <c r="D29" s="58"/>
    </row>
    <row r="30" spans="2:4">
      <c r="B30" s="24" t="s">
        <v>21</v>
      </c>
      <c r="C30" s="27"/>
      <c r="D30" s="58">
        <v>2891834155.4400001</v>
      </c>
    </row>
    <row r="31" spans="2:4">
      <c r="B31" s="17" t="s">
        <v>22</v>
      </c>
      <c r="C31" s="27"/>
      <c r="D31" s="58">
        <v>314773679.45999998</v>
      </c>
    </row>
    <row r="32" spans="2:4">
      <c r="B32" s="17" t="s">
        <v>23</v>
      </c>
      <c r="C32" s="27"/>
      <c r="D32" s="58">
        <v>150058588.47</v>
      </c>
    </row>
    <row r="33" spans="2:5">
      <c r="B33" s="24" t="s">
        <v>24</v>
      </c>
      <c r="C33" s="27"/>
      <c r="D33" s="58">
        <v>22186873.539999999</v>
      </c>
    </row>
    <row r="34" spans="2:5">
      <c r="B34" s="24" t="s">
        <v>25</v>
      </c>
      <c r="C34" s="27"/>
      <c r="D34" s="58">
        <v>30918918.829999994</v>
      </c>
    </row>
    <row r="35" spans="2:5">
      <c r="B35" s="24" t="s">
        <v>26</v>
      </c>
      <c r="C35" s="27"/>
      <c r="D35" s="58">
        <v>17575885.830000002</v>
      </c>
    </row>
    <row r="36" spans="2:5">
      <c r="B36" s="24" t="s">
        <v>27</v>
      </c>
      <c r="C36" s="27"/>
      <c r="D36" s="58">
        <v>15728502.41</v>
      </c>
    </row>
    <row r="37" spans="2:5">
      <c r="B37" s="29" t="s">
        <v>28</v>
      </c>
      <c r="C37" s="27"/>
      <c r="D37" s="62">
        <f>SUM(D30:D36)</f>
        <v>3443076603.9799995</v>
      </c>
    </row>
    <row r="38" spans="2:5" ht="6" customHeight="1">
      <c r="B38" s="29"/>
      <c r="C38" s="27"/>
      <c r="D38" s="63"/>
    </row>
    <row r="39" spans="2:5">
      <c r="B39" s="29" t="s">
        <v>29</v>
      </c>
      <c r="C39" s="27"/>
      <c r="D39" s="63">
        <v>300.33999997377396</v>
      </c>
    </row>
    <row r="40" spans="2:5" ht="6" customHeight="1">
      <c r="B40" s="24"/>
      <c r="C40" s="27"/>
      <c r="D40" s="58"/>
    </row>
    <row r="41" spans="2:5">
      <c r="B41" s="14" t="s">
        <v>30</v>
      </c>
      <c r="C41" s="27"/>
      <c r="D41" s="58"/>
    </row>
    <row r="42" spans="2:5">
      <c r="B42" s="24" t="s">
        <v>31</v>
      </c>
      <c r="C42" s="27"/>
      <c r="D42" s="58">
        <v>146949600</v>
      </c>
    </row>
    <row r="43" spans="2:5" ht="9" customHeight="1">
      <c r="B43" s="24"/>
      <c r="C43" s="27"/>
      <c r="D43" s="58"/>
    </row>
    <row r="44" spans="2:5">
      <c r="B44" s="29" t="s">
        <v>32</v>
      </c>
      <c r="C44" s="30"/>
      <c r="D44" s="59">
        <f>SUM(D45)</f>
        <v>36737399.999999993</v>
      </c>
    </row>
    <row r="45" spans="2:5">
      <c r="B45" s="23" t="s">
        <v>33</v>
      </c>
      <c r="C45" s="27"/>
      <c r="D45" s="58">
        <v>36737399.999999993</v>
      </c>
    </row>
    <row r="46" spans="2:5" ht="9" customHeight="1">
      <c r="B46" s="23"/>
      <c r="C46" s="27"/>
      <c r="D46" s="61"/>
    </row>
    <row r="47" spans="2:5">
      <c r="B47" s="29" t="s">
        <v>34</v>
      </c>
      <c r="C47" s="30"/>
      <c r="D47" s="59">
        <f>SUM(D48:D49)</f>
        <v>199239270.97</v>
      </c>
    </row>
    <row r="48" spans="2:5">
      <c r="B48" s="23" t="s">
        <v>35</v>
      </c>
      <c r="C48" s="27"/>
      <c r="D48" s="58">
        <v>196325978.34999999</v>
      </c>
      <c r="E48" s="31"/>
    </row>
    <row r="49" spans="2:4">
      <c r="B49" s="23" t="s">
        <v>36</v>
      </c>
      <c r="C49" s="27"/>
      <c r="D49" s="58">
        <v>2913292.6200000006</v>
      </c>
    </row>
    <row r="50" spans="2:4" ht="9" customHeight="1">
      <c r="B50" s="23"/>
      <c r="C50" s="27"/>
      <c r="D50" s="61"/>
    </row>
    <row r="51" spans="2:4">
      <c r="B51" s="29" t="s">
        <v>37</v>
      </c>
      <c r="C51" s="29"/>
      <c r="D51" s="59">
        <f>SUM(D52:D53)</f>
        <v>-1807593.2499999998</v>
      </c>
    </row>
    <row r="52" spans="2:4">
      <c r="B52" s="23" t="s">
        <v>38</v>
      </c>
      <c r="C52" s="29"/>
      <c r="D52" s="58">
        <v>-1680240.9099999997</v>
      </c>
    </row>
    <row r="53" spans="2:4">
      <c r="B53" s="23" t="s">
        <v>39</v>
      </c>
      <c r="C53" s="24"/>
      <c r="D53" s="58">
        <v>-127352.34</v>
      </c>
    </row>
    <row r="54" spans="2:4" ht="9" customHeight="1">
      <c r="B54" s="24"/>
      <c r="C54" s="24"/>
      <c r="D54" s="61"/>
    </row>
    <row r="55" spans="2:4">
      <c r="B55" s="29" t="s">
        <v>40</v>
      </c>
      <c r="C55" s="24"/>
      <c r="D55" s="59">
        <f>+D42+D44+D47+D51</f>
        <v>381118677.72000003</v>
      </c>
    </row>
    <row r="56" spans="2:4" ht="16.5" customHeight="1" thickBot="1">
      <c r="B56" s="32" t="s">
        <v>41</v>
      </c>
      <c r="C56" s="24"/>
      <c r="D56" s="64">
        <f>+D37+D55+D39</f>
        <v>3824195582.04</v>
      </c>
    </row>
    <row r="57" spans="2:4" ht="15.75" thickTop="1" thickBot="1">
      <c r="B57" s="33"/>
      <c r="C57" s="33"/>
      <c r="D57" s="34"/>
    </row>
    <row r="58" spans="2:4" ht="15" thickTop="1">
      <c r="D58" s="4"/>
    </row>
    <row r="59" spans="2:4">
      <c r="B59" s="35"/>
      <c r="C59" s="35"/>
      <c r="D59" s="36"/>
    </row>
    <row r="60" spans="2:4" ht="15">
      <c r="C60" s="37"/>
      <c r="D60" s="38"/>
    </row>
    <row r="61" spans="2:4" ht="15">
      <c r="B61" s="39" t="s">
        <v>42</v>
      </c>
      <c r="C61" s="65" t="s">
        <v>43</v>
      </c>
      <c r="D61" s="65"/>
    </row>
    <row r="62" spans="2:4" ht="15">
      <c r="B62" s="39" t="s">
        <v>44</v>
      </c>
      <c r="C62" s="65" t="s">
        <v>45</v>
      </c>
      <c r="D62" s="65"/>
    </row>
    <row r="63" spans="2:4" ht="15">
      <c r="B63" s="37"/>
      <c r="C63" s="37"/>
      <c r="D63" s="38"/>
    </row>
    <row r="64" spans="2:4" ht="15">
      <c r="B64" s="37"/>
      <c r="C64" s="37"/>
      <c r="D64" s="38"/>
    </row>
    <row r="65" spans="2:4" ht="15">
      <c r="B65" s="65" t="s">
        <v>46</v>
      </c>
      <c r="C65" s="65"/>
      <c r="D65" s="65"/>
    </row>
    <row r="66" spans="2:4" ht="15">
      <c r="B66" s="65" t="s">
        <v>47</v>
      </c>
      <c r="C66" s="65"/>
      <c r="D66" s="65"/>
    </row>
  </sheetData>
  <mergeCells count="4">
    <mergeCell ref="C61:D61"/>
    <mergeCell ref="C62:D62"/>
    <mergeCell ref="B65:D65"/>
    <mergeCell ref="B66:D66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9B57-2B1F-4E7D-84E1-35F1489C583C}">
  <sheetPr>
    <tabColor rgb="FFC00000"/>
    <pageSetUpPr fitToPage="1"/>
  </sheetPr>
  <dimension ref="A1:J70"/>
  <sheetViews>
    <sheetView showGridLines="0" tabSelected="1" topLeftCell="A50" zoomScaleNormal="100" workbookViewId="0">
      <selection activeCell="H56" sqref="H56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57" customWidth="1"/>
    <col min="5" max="5" width="8.88671875" style="4"/>
    <col min="6" max="6" width="14.33203125" style="31" customWidth="1"/>
    <col min="7" max="16384" width="8.88671875" style="4"/>
  </cols>
  <sheetData>
    <row r="1" spans="1:10" ht="15.75">
      <c r="B1" s="1" t="s">
        <v>48</v>
      </c>
      <c r="C1" s="5"/>
      <c r="D1" s="41"/>
      <c r="E1" s="2"/>
    </row>
    <row r="2" spans="1:10" ht="15.75">
      <c r="B2" s="1" t="s">
        <v>1</v>
      </c>
      <c r="C2" s="5"/>
      <c r="D2" s="41"/>
      <c r="E2" s="2"/>
    </row>
    <row r="3" spans="1:10" ht="15">
      <c r="B3" s="5" t="s">
        <v>2</v>
      </c>
      <c r="C3" s="5"/>
      <c r="D3" s="41"/>
      <c r="E3" s="2"/>
    </row>
    <row r="4" spans="1:10" ht="15.75">
      <c r="B4" s="42" t="s">
        <v>49</v>
      </c>
      <c r="C4" s="42"/>
      <c r="D4" s="42"/>
      <c r="E4" s="43"/>
      <c r="F4" s="44"/>
      <c r="G4" s="43"/>
      <c r="H4" s="43"/>
      <c r="I4" s="43"/>
      <c r="J4" s="43"/>
    </row>
    <row r="5" spans="1:10" ht="15">
      <c r="B5" s="45" t="s">
        <v>86</v>
      </c>
      <c r="C5" s="45"/>
      <c r="D5" s="45"/>
      <c r="E5" s="2"/>
    </row>
    <row r="6" spans="1:10" ht="15">
      <c r="B6" s="46" t="s">
        <v>87</v>
      </c>
      <c r="C6" s="46"/>
      <c r="D6" s="46"/>
      <c r="E6" s="2"/>
    </row>
    <row r="7" spans="1:10" ht="3.75" customHeight="1" thickBot="1">
      <c r="B7" s="10"/>
      <c r="C7" s="10"/>
      <c r="D7" s="47"/>
      <c r="E7" s="2"/>
    </row>
    <row r="8" spans="1:10">
      <c r="A8" s="2"/>
      <c r="B8" s="2"/>
      <c r="C8" s="2" t="s">
        <v>50</v>
      </c>
      <c r="D8" s="48"/>
      <c r="E8" s="2"/>
    </row>
    <row r="9" spans="1:10" s="49" customFormat="1" ht="15">
      <c r="B9" s="50" t="s">
        <v>51</v>
      </c>
      <c r="D9" s="69">
        <f>SUM(D10:D13)</f>
        <v>50172528.059999995</v>
      </c>
      <c r="F9" s="51"/>
    </row>
    <row r="10" spans="1:10" s="49" customFormat="1">
      <c r="B10" s="52" t="s">
        <v>52</v>
      </c>
      <c r="C10" s="52"/>
      <c r="D10" s="70">
        <v>1129228.5900000001</v>
      </c>
      <c r="F10" s="51"/>
    </row>
    <row r="11" spans="1:10" s="49" customFormat="1">
      <c r="B11" s="52" t="s">
        <v>53</v>
      </c>
      <c r="D11" s="71">
        <v>5015592.7</v>
      </c>
      <c r="F11" s="51"/>
    </row>
    <row r="12" spans="1:10" s="49" customFormat="1">
      <c r="B12" s="52" t="s">
        <v>54</v>
      </c>
      <c r="D12" s="71">
        <v>44001320.909999996</v>
      </c>
      <c r="F12" s="51"/>
    </row>
    <row r="13" spans="1:10" s="49" customFormat="1">
      <c r="B13" s="52" t="s">
        <v>55</v>
      </c>
      <c r="D13" s="71">
        <v>26385.86</v>
      </c>
      <c r="F13" s="51"/>
    </row>
    <row r="14" spans="1:10" s="49" customFormat="1" ht="9" customHeight="1">
      <c r="B14" s="52"/>
      <c r="D14" s="70"/>
      <c r="F14" s="51"/>
    </row>
    <row r="15" spans="1:10" s="49" customFormat="1" ht="15">
      <c r="B15" s="50" t="s">
        <v>56</v>
      </c>
      <c r="D15" s="69">
        <f>SUM(D16:D19)</f>
        <v>-18608552.989999998</v>
      </c>
      <c r="F15" s="51"/>
    </row>
    <row r="16" spans="1:10" s="49" customFormat="1">
      <c r="B16" s="52" t="s">
        <v>21</v>
      </c>
      <c r="D16" s="72">
        <v>-12992199.58</v>
      </c>
      <c r="F16" s="51"/>
    </row>
    <row r="17" spans="2:6" s="49" customFormat="1">
      <c r="B17" s="52" t="s">
        <v>23</v>
      </c>
      <c r="D17" s="73">
        <v>-1678668.85</v>
      </c>
      <c r="F17" s="51"/>
    </row>
    <row r="18" spans="2:6" s="49" customFormat="1">
      <c r="B18" s="52" t="s">
        <v>22</v>
      </c>
      <c r="D18" s="73">
        <v>-3815005.06</v>
      </c>
      <c r="F18" s="51"/>
    </row>
    <row r="19" spans="2:6" s="49" customFormat="1">
      <c r="B19" s="52" t="s">
        <v>57</v>
      </c>
      <c r="D19" s="73">
        <v>-122679.5</v>
      </c>
      <c r="F19" s="51"/>
    </row>
    <row r="20" spans="2:6" s="49" customFormat="1" ht="9" customHeight="1">
      <c r="B20" s="52"/>
      <c r="D20" s="72"/>
      <c r="F20" s="51"/>
    </row>
    <row r="21" spans="2:6" s="49" customFormat="1" ht="15">
      <c r="B21" s="50" t="s">
        <v>58</v>
      </c>
      <c r="D21" s="69">
        <f>+D9+D15</f>
        <v>31563975.069999997</v>
      </c>
      <c r="F21" s="51"/>
    </row>
    <row r="22" spans="2:6" s="49" customFormat="1" ht="6.75" customHeight="1">
      <c r="D22" s="73"/>
      <c r="F22" s="51"/>
    </row>
    <row r="23" spans="2:6" s="49" customFormat="1" ht="28.5" customHeight="1">
      <c r="B23" s="67" t="s">
        <v>59</v>
      </c>
      <c r="C23" s="67"/>
      <c r="D23" s="73">
        <v>-1354.95</v>
      </c>
      <c r="F23" s="51"/>
    </row>
    <row r="24" spans="2:6" s="49" customFormat="1" ht="28.5" customHeight="1">
      <c r="B24" s="67" t="s">
        <v>60</v>
      </c>
      <c r="C24" s="67"/>
      <c r="D24" s="73">
        <v>-11984101.449999999</v>
      </c>
      <c r="F24" s="51"/>
    </row>
    <row r="25" spans="2:6" s="49" customFormat="1" ht="28.5" customHeight="1">
      <c r="B25" s="67" t="s">
        <v>61</v>
      </c>
      <c r="C25" s="67"/>
      <c r="D25" s="73">
        <v>42797.99</v>
      </c>
      <c r="F25" s="51"/>
    </row>
    <row r="26" spans="2:6" s="49" customFormat="1" ht="9" customHeight="1">
      <c r="B26" s="53"/>
      <c r="D26" s="72"/>
      <c r="F26" s="51"/>
    </row>
    <row r="27" spans="2:6" s="49" customFormat="1" ht="30">
      <c r="B27" s="54" t="s">
        <v>62</v>
      </c>
      <c r="D27" s="69">
        <f>SUM(D21:D26)</f>
        <v>19621316.659999996</v>
      </c>
      <c r="F27" s="51"/>
    </row>
    <row r="28" spans="2:6" s="49" customFormat="1" ht="6.75" customHeight="1">
      <c r="D28" s="73"/>
      <c r="F28" s="51"/>
    </row>
    <row r="29" spans="2:6" s="49" customFormat="1">
      <c r="B29" s="52" t="s">
        <v>63</v>
      </c>
      <c r="D29" s="73">
        <v>16596246.52</v>
      </c>
      <c r="F29" s="51"/>
    </row>
    <row r="30" spans="2:6" s="49" customFormat="1">
      <c r="B30" s="52" t="s">
        <v>64</v>
      </c>
      <c r="D30" s="73">
        <v>-4028462.3899999997</v>
      </c>
      <c r="F30" s="51"/>
    </row>
    <row r="31" spans="2:6" s="49" customFormat="1" ht="6.75" customHeight="1">
      <c r="B31" s="52"/>
      <c r="D31" s="72"/>
      <c r="F31" s="51"/>
    </row>
    <row r="32" spans="2:6" s="49" customFormat="1" ht="15">
      <c r="B32" s="50" t="s">
        <v>65</v>
      </c>
      <c r="D32" s="69">
        <f>SUM(D29:D31)</f>
        <v>12567784.129999999</v>
      </c>
      <c r="F32" s="51"/>
    </row>
    <row r="33" spans="2:6" s="49" customFormat="1" ht="6.75" customHeight="1">
      <c r="D33" s="73"/>
      <c r="F33" s="51"/>
    </row>
    <row r="34" spans="2:6" s="49" customFormat="1" ht="28.5">
      <c r="B34" s="53" t="s">
        <v>66</v>
      </c>
      <c r="D34" s="73">
        <v>6954.79</v>
      </c>
      <c r="F34" s="51"/>
    </row>
    <row r="35" spans="2:6" s="49" customFormat="1">
      <c r="B35" s="53" t="s">
        <v>67</v>
      </c>
      <c r="D35" s="73">
        <v>4035638.9900000007</v>
      </c>
      <c r="F35" s="51"/>
    </row>
    <row r="36" spans="2:6" s="49" customFormat="1" ht="6.75" customHeight="1">
      <c r="D36" s="72"/>
      <c r="F36" s="51"/>
    </row>
    <row r="37" spans="2:6" s="49" customFormat="1" ht="15">
      <c r="B37" s="50" t="s">
        <v>68</v>
      </c>
      <c r="D37" s="69">
        <f>+D27+D32+D34+D35</f>
        <v>36231694.569999993</v>
      </c>
      <c r="F37" s="51"/>
    </row>
    <row r="38" spans="2:6" s="49" customFormat="1" ht="12" customHeight="1">
      <c r="D38" s="72"/>
      <c r="F38" s="51"/>
    </row>
    <row r="39" spans="2:6" s="49" customFormat="1" ht="15">
      <c r="B39" s="50" t="s">
        <v>69</v>
      </c>
      <c r="D39" s="69">
        <f>SUM(D40:D43)</f>
        <v>-32525027.830000002</v>
      </c>
      <c r="F39" s="51"/>
    </row>
    <row r="40" spans="2:6" s="49" customFormat="1">
      <c r="B40" s="52" t="s">
        <v>70</v>
      </c>
      <c r="D40" s="72">
        <v>-8724010.75</v>
      </c>
      <c r="F40" s="51"/>
    </row>
    <row r="41" spans="2:6" s="49" customFormat="1">
      <c r="B41" s="52" t="s">
        <v>71</v>
      </c>
      <c r="D41" s="73">
        <v>-17960722.600000001</v>
      </c>
      <c r="F41" s="51"/>
    </row>
    <row r="42" spans="2:6" s="49" customFormat="1">
      <c r="B42" s="52" t="s">
        <v>72</v>
      </c>
      <c r="D42" s="73">
        <v>-2467684.89</v>
      </c>
      <c r="F42" s="51"/>
    </row>
    <row r="43" spans="2:6" s="49" customFormat="1">
      <c r="B43" s="52" t="s">
        <v>73</v>
      </c>
      <c r="D43" s="73">
        <v>-3372609.59</v>
      </c>
      <c r="F43" s="51"/>
    </row>
    <row r="44" spans="2:6" s="49" customFormat="1" ht="8.25" customHeight="1">
      <c r="B44" s="52"/>
      <c r="D44" s="72"/>
      <c r="F44" s="51"/>
    </row>
    <row r="45" spans="2:6" s="49" customFormat="1" ht="15">
      <c r="B45" s="50" t="s">
        <v>74</v>
      </c>
      <c r="D45" s="69">
        <f>+D37+D39</f>
        <v>3706666.7399999909</v>
      </c>
      <c r="F45" s="51"/>
    </row>
    <row r="46" spans="2:6" s="49" customFormat="1" ht="6.75" customHeight="1">
      <c r="D46" s="73"/>
      <c r="F46" s="51"/>
    </row>
    <row r="47" spans="2:6" s="49" customFormat="1">
      <c r="B47" s="52" t="s">
        <v>75</v>
      </c>
      <c r="D47" s="73">
        <v>-793374.12</v>
      </c>
      <c r="F47" s="51"/>
    </row>
    <row r="48" spans="2:6" s="49" customFormat="1" ht="6.75" customHeight="1">
      <c r="D48" s="72"/>
      <c r="F48" s="51"/>
    </row>
    <row r="49" spans="2:6" s="49" customFormat="1" ht="15.75" thickBot="1">
      <c r="B49" s="50" t="s">
        <v>76</v>
      </c>
      <c r="D49" s="74">
        <f>SUM(D45:D48)</f>
        <v>2913292.6199999908</v>
      </c>
      <c r="F49" s="51"/>
    </row>
    <row r="50" spans="2:6" s="49" customFormat="1" ht="7.5" customHeight="1" thickTop="1">
      <c r="D50" s="75"/>
      <c r="F50" s="51"/>
    </row>
    <row r="51" spans="2:6" s="49" customFormat="1" ht="15" customHeight="1">
      <c r="B51" s="50" t="s">
        <v>77</v>
      </c>
      <c r="D51" s="76">
        <f>SUM(D52:D57)</f>
        <v>414100.64</v>
      </c>
      <c r="F51" s="51"/>
    </row>
    <row r="52" spans="2:6" s="49" customFormat="1" ht="15" customHeight="1">
      <c r="B52" s="55" t="s">
        <v>78</v>
      </c>
      <c r="D52" s="75"/>
      <c r="F52" s="51"/>
    </row>
    <row r="53" spans="2:6" s="49" customFormat="1" ht="29.25" customHeight="1">
      <c r="B53" s="68" t="s">
        <v>79</v>
      </c>
      <c r="C53" s="68"/>
      <c r="D53" s="75">
        <v>-131534.38</v>
      </c>
      <c r="F53" s="51"/>
    </row>
    <row r="54" spans="2:6" s="49" customFormat="1" ht="15" customHeight="1">
      <c r="B54" s="68" t="s">
        <v>80</v>
      </c>
      <c r="C54" s="68"/>
      <c r="D54" s="75">
        <v>39460.089999999997</v>
      </c>
      <c r="F54" s="51"/>
    </row>
    <row r="55" spans="2:6" s="49" customFormat="1" ht="15" customHeight="1">
      <c r="B55" s="56" t="s">
        <v>81</v>
      </c>
      <c r="D55" s="75"/>
      <c r="F55" s="51"/>
    </row>
    <row r="56" spans="2:6" s="49" customFormat="1" ht="29.25" customHeight="1">
      <c r="B56" s="66" t="s">
        <v>82</v>
      </c>
      <c r="C56" s="66"/>
      <c r="D56" s="75">
        <v>723107.4</v>
      </c>
      <c r="F56" s="51"/>
    </row>
    <row r="57" spans="2:6" s="49" customFormat="1" ht="14.25" customHeight="1">
      <c r="B57" s="66" t="s">
        <v>83</v>
      </c>
      <c r="C57" s="66"/>
      <c r="D57" s="75">
        <v>-216932.47</v>
      </c>
      <c r="F57" s="51"/>
    </row>
    <row r="58" spans="2:6" s="49" customFormat="1" ht="15" customHeight="1" thickBot="1">
      <c r="B58" s="56" t="s">
        <v>84</v>
      </c>
      <c r="D58" s="77">
        <f>+D49+D51</f>
        <v>3327393.2599999909</v>
      </c>
      <c r="F58" s="51"/>
    </row>
    <row r="59" spans="2:6" s="49" customFormat="1" ht="7.5" customHeight="1" thickTop="1" thickBot="1">
      <c r="B59" s="33"/>
      <c r="C59" s="33"/>
      <c r="D59" s="33"/>
      <c r="F59" s="51"/>
    </row>
    <row r="60" spans="2:6" ht="15" thickTop="1"/>
    <row r="63" spans="2:6" ht="15">
      <c r="C63" s="37"/>
      <c r="D63" s="38"/>
    </row>
    <row r="64" spans="2:6" ht="15">
      <c r="B64" s="39" t="s">
        <v>42</v>
      </c>
      <c r="C64" s="65" t="s">
        <v>43</v>
      </c>
      <c r="D64" s="65"/>
    </row>
    <row r="65" spans="2:4" ht="15">
      <c r="B65" s="39" t="s">
        <v>44</v>
      </c>
      <c r="C65" s="65" t="s">
        <v>45</v>
      </c>
      <c r="D65" s="65"/>
    </row>
    <row r="66" spans="2:4" ht="15">
      <c r="B66" s="37"/>
      <c r="C66" s="37"/>
      <c r="D66" s="38"/>
    </row>
    <row r="67" spans="2:4" ht="15">
      <c r="B67" s="37"/>
      <c r="C67" s="37"/>
      <c r="D67" s="38"/>
    </row>
    <row r="68" spans="2:4" ht="15">
      <c r="B68" s="37"/>
      <c r="C68" s="37"/>
      <c r="D68" s="38"/>
    </row>
    <row r="69" spans="2:4" ht="15">
      <c r="B69" s="65" t="s">
        <v>46</v>
      </c>
      <c r="C69" s="65"/>
      <c r="D69" s="65"/>
    </row>
    <row r="70" spans="2:4" ht="15">
      <c r="B70" s="65" t="s">
        <v>47</v>
      </c>
      <c r="C70" s="65"/>
      <c r="D70" s="65"/>
    </row>
  </sheetData>
  <mergeCells count="11">
    <mergeCell ref="B70:D70"/>
    <mergeCell ref="B23:C23"/>
    <mergeCell ref="B24:C24"/>
    <mergeCell ref="B25:C25"/>
    <mergeCell ref="B53:C53"/>
    <mergeCell ref="B54:C54"/>
    <mergeCell ref="B56:C56"/>
    <mergeCell ref="B57:C57"/>
    <mergeCell ref="C64:D64"/>
    <mergeCell ref="C65:D65"/>
    <mergeCell ref="B69:D69"/>
  </mergeCells>
  <printOptions horizontalCentered="1"/>
  <pageMargins left="0.70866141732283472" right="0.70866141732283472" top="0.43307086614173229" bottom="0.35433070866141736" header="0.31496062992125984" footer="0.31496062992125984"/>
  <pageSetup scale="7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2025-03-26T20:20:51Z</cp:lastPrinted>
  <dcterms:created xsi:type="dcterms:W3CDTF">2025-03-26T19:54:11Z</dcterms:created>
  <dcterms:modified xsi:type="dcterms:W3CDTF">2025-03-26T20:21:39Z</dcterms:modified>
</cp:coreProperties>
</file>